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Minos\docugen\PROYECTOS\OVGB\2026\1.TRABAJO\Cifras_xlsx_26\4_PARA_PUBLICAR_JUNIO\ARCHIVOS_DEF\REV_FINAL_YSUBIR\"/>
    </mc:Choice>
  </mc:AlternateContent>
  <bookViews>
    <workbookView xWindow="0" yWindow="0" windowWidth="28800" windowHeight="11355" tabRatio="769"/>
  </bookViews>
  <sheets>
    <sheet name="&gt;&gt;AURKIBIDEA&lt;&lt;" sheetId="20" r:id="rId1"/>
    <sheet name="LABURPEN KOADROA" sheetId="25" r:id="rId2"/>
    <sheet name="FORALA_1 (OROKORRA)" sheetId="9" r:id="rId3"/>
    <sheet name="FORALA_2 (BIKOTE IND.)" sheetId="18" r:id="rId4"/>
    <sheet name="FORALA_3 (FAMILIA BARRUKO IND.)" sheetId="21" r:id="rId5"/>
    <sheet name="FORALA_4 (SEXU IND.)" sheetId="16" r:id="rId6"/>
    <sheet name="FORALA_5 (ZEHARKAKO BIK.)" sheetId="22" r:id="rId7"/>
    <sheet name="FORALA_6 (ERASOTZAILEAK)" sheetId="23" r:id="rId8"/>
    <sheet name="FORALA_7 (ADINGABEAK)" sheetId="24" r:id="rId9"/>
    <sheet name="UDALERRI_MANKO" sheetId="19" r:id="rId10"/>
  </sheets>
  <definedNames>
    <definedName name="_xlnm.Print_Area" localSheetId="0">'&gt;&gt;AURKIBIDEA&lt;&lt;'!$C$5:$G$71</definedName>
    <definedName name="_xlnm.Print_Area" localSheetId="2">'FORALA_1 (OROKORRA)'!$C$14:$BP$79</definedName>
    <definedName name="_xlnm.Print_Area" localSheetId="3">'FORALA_2 (BIKOTE IND.)'!$C$9:$K$159</definedName>
    <definedName name="_xlnm.Print_Area" localSheetId="4">'FORALA_3 (FAMILIA BARRUKO IND.)'!$C$12:$L$83</definedName>
    <definedName name="_xlnm.Print_Area" localSheetId="5">'FORALA_4 (SEXU IND.)'!$C$9:$K$124</definedName>
    <definedName name="_xlnm.Print_Area" localSheetId="6">'FORALA_5 (ZEHARKAKO BIK.)'!$C$11:$K$65</definedName>
    <definedName name="_xlnm.Print_Area" localSheetId="7">'FORALA_6 (ERASOTZAILEAK)'!$C$9:$L$70</definedName>
    <definedName name="_xlnm.Print_Area" localSheetId="8">'FORALA_7 (ADINGABEAK)'!$C$9:$L$64</definedName>
    <definedName name="_xlnm.Print_Area" localSheetId="1">'LABURPEN KOADROA'!$C$12:$K$106</definedName>
    <definedName name="_xlnm.Print_Area" localSheetId="9">UDALERRI_MANKO!$C$9:$K$175</definedName>
    <definedName name="_xlnm.Print_Titles" localSheetId="0">'&gt;&gt;AURKIBIDEA&lt;&lt;'!$2:$5</definedName>
    <definedName name="_xlnm.Print_Titles" localSheetId="2">'FORALA_1 (OROKORRA)'!$2:$13</definedName>
    <definedName name="_xlnm.Print_Titles" localSheetId="3">'FORALA_2 (BIKOTE IND.)'!$2:$8</definedName>
    <definedName name="_xlnm.Print_Titles" localSheetId="4">'FORALA_3 (FAMILIA BARRUKO IND.)'!$2:$11</definedName>
    <definedName name="_xlnm.Print_Titles" localSheetId="5">'FORALA_4 (SEXU IND.)'!$2:$8</definedName>
    <definedName name="_xlnm.Print_Titles" localSheetId="6">'FORALA_5 (ZEHARKAKO BIK.)'!$2:$10</definedName>
    <definedName name="_xlnm.Print_Titles" localSheetId="7">'FORALA_6 (ERASOTZAILEAK)'!$2:$8</definedName>
    <definedName name="_xlnm.Print_Titles" localSheetId="8">'FORALA_7 (ADINGABEAK)'!$2:$8</definedName>
    <definedName name="_xlnm.Print_Titles" localSheetId="1">'LABURPEN KOADROA'!$2:$11</definedName>
    <definedName name="_xlnm.Print_Titles" localSheetId="9">UDALERRI_MANKO!$2:$8</definedName>
  </definedNames>
  <calcPr calcId="162913"/>
</workbook>
</file>

<file path=xl/calcChain.xml><?xml version="1.0" encoding="utf-8"?>
<calcChain xmlns="http://schemas.openxmlformats.org/spreadsheetml/2006/main">
  <c r="G23" i="23" l="1"/>
  <c r="G46" i="18" l="1"/>
  <c r="G29" i="18"/>
  <c r="G38" i="18"/>
  <c r="J61" i="24"/>
  <c r="AX33" i="9" l="1"/>
  <c r="G59" i="18" l="1"/>
  <c r="G58" i="18" s="1"/>
  <c r="G76" i="18"/>
  <c r="BM33" i="9" l="1"/>
  <c r="BL33" i="9"/>
  <c r="BK33" i="9"/>
  <c r="BJ33" i="9"/>
  <c r="BI33" i="9"/>
  <c r="BH33" i="9"/>
  <c r="BG33" i="9"/>
  <c r="BF33" i="9"/>
  <c r="BE33" i="9"/>
  <c r="BD33" i="9"/>
  <c r="BC33" i="9"/>
  <c r="BB33" i="9"/>
  <c r="BA33" i="9"/>
  <c r="AZ33" i="9"/>
  <c r="AY33" i="9"/>
  <c r="AW33" i="9"/>
  <c r="AV33" i="9"/>
  <c r="AU33" i="9"/>
  <c r="AT33" i="9"/>
  <c r="AS33" i="9"/>
  <c r="AR33" i="9"/>
  <c r="AQ33" i="9"/>
  <c r="AP33" i="9"/>
  <c r="AO33" i="9"/>
  <c r="AN33" i="9"/>
  <c r="AM33" i="9"/>
  <c r="AL33" i="9"/>
  <c r="AK33" i="9"/>
  <c r="AJ33" i="9"/>
  <c r="AI33" i="9"/>
  <c r="AH33" i="9"/>
  <c r="AG33" i="9"/>
  <c r="AF33" i="9"/>
  <c r="AE33" i="9"/>
  <c r="AD33" i="9"/>
  <c r="AC33" i="9"/>
  <c r="AB33" i="9"/>
  <c r="AA33" i="9"/>
  <c r="Z33" i="9"/>
  <c r="Y33" i="9"/>
  <c r="X33" i="9"/>
  <c r="W33" i="9"/>
  <c r="V33" i="9"/>
  <c r="T33" i="9"/>
  <c r="S33" i="9"/>
  <c r="Q33" i="9"/>
  <c r="P33" i="9"/>
  <c r="N33" i="9"/>
  <c r="M33" i="9"/>
  <c r="U31" i="9"/>
  <c r="U33" i="9" s="1"/>
  <c r="R31" i="9"/>
  <c r="R33" i="9" s="1"/>
  <c r="O31" i="9"/>
  <c r="O33" i="9" s="1"/>
  <c r="L31" i="9"/>
  <c r="L33" i="9" s="1"/>
  <c r="I31" i="9"/>
  <c r="F31" i="9"/>
  <c r="U28" i="9"/>
  <c r="R28" i="9"/>
  <c r="O28" i="9"/>
  <c r="L28" i="9"/>
  <c r="I28" i="9"/>
  <c r="F28" i="9"/>
  <c r="G55" i="23" l="1"/>
  <c r="H57" i="23" s="1"/>
  <c r="H67" i="23" l="1"/>
  <c r="H65" i="23"/>
  <c r="H64" i="23"/>
  <c r="H68" i="23"/>
  <c r="H66" i="23"/>
  <c r="H63" i="23"/>
  <c r="H59" i="23"/>
  <c r="H58" i="23"/>
  <c r="H62" i="23"/>
  <c r="H61" i="23"/>
  <c r="H60" i="23"/>
  <c r="H56" i="23"/>
  <c r="H55" i="23" s="1"/>
  <c r="G63" i="22"/>
  <c r="H48" i="22" s="1"/>
  <c r="F20" i="22"/>
  <c r="G20" i="22"/>
  <c r="H20" i="22"/>
  <c r="H40" i="22"/>
  <c r="G40" i="22"/>
  <c r="F40" i="22"/>
  <c r="H30" i="22"/>
  <c r="G30" i="22"/>
  <c r="F30" i="22"/>
  <c r="H58" i="22" l="1"/>
  <c r="H54" i="22"/>
  <c r="H59" i="22"/>
  <c r="H55" i="22"/>
  <c r="H47" i="22"/>
  <c r="H51" i="22"/>
  <c r="H62" i="22"/>
  <c r="H50" i="22"/>
  <c r="H61" i="22"/>
  <c r="H57" i="22"/>
  <c r="H53" i="22"/>
  <c r="H49" i="22"/>
  <c r="H60" i="22"/>
  <c r="H56" i="22"/>
  <c r="H52" i="22"/>
  <c r="H63" i="22" l="1"/>
  <c r="I17" i="16"/>
  <c r="H17" i="16"/>
  <c r="G17" i="16" s="1"/>
  <c r="G57" i="16" l="1"/>
  <c r="G56" i="16" s="1"/>
  <c r="G48" i="16"/>
  <c r="G51" i="16"/>
  <c r="G24" i="16"/>
  <c r="G23" i="16"/>
  <c r="G22" i="16"/>
  <c r="G19" i="16"/>
  <c r="G20" i="16"/>
  <c r="G21" i="16"/>
  <c r="G18" i="16"/>
  <c r="G56" i="21"/>
  <c r="G42" i="21"/>
  <c r="G41" i="21" s="1"/>
  <c r="G43" i="18"/>
  <c r="G47" i="16" l="1"/>
  <c r="G28" i="18"/>
  <c r="G42" i="18"/>
  <c r="K22" i="19"/>
  <c r="G78" i="18" l="1"/>
  <c r="K34" i="19"/>
  <c r="K33" i="19"/>
  <c r="K32" i="19"/>
  <c r="K30" i="19"/>
  <c r="K29" i="19"/>
  <c r="K28" i="19"/>
  <c r="K27" i="19"/>
  <c r="K26" i="19"/>
  <c r="K25" i="19"/>
  <c r="K24" i="19"/>
  <c r="K23" i="19"/>
  <c r="K21" i="19"/>
  <c r="K20" i="19"/>
  <c r="K17" i="19"/>
  <c r="K16" i="19"/>
  <c r="K15" i="19"/>
  <c r="H61" i="18" l="1"/>
  <c r="H68" i="18"/>
  <c r="H65" i="18"/>
  <c r="H70" i="18"/>
  <c r="H63" i="18"/>
  <c r="H62" i="18"/>
  <c r="H69" i="18"/>
  <c r="H71" i="18"/>
  <c r="H76" i="18"/>
  <c r="H59" i="18"/>
  <c r="H66" i="18"/>
  <c r="H74" i="18"/>
  <c r="H77" i="18"/>
  <c r="H60" i="18"/>
  <c r="H73" i="18"/>
  <c r="H64" i="18"/>
  <c r="H67" i="18"/>
  <c r="H72" i="18"/>
  <c r="H75" i="18"/>
  <c r="H58" i="18"/>
  <c r="G85" i="18"/>
  <c r="H126" i="18" l="1"/>
  <c r="H131" i="18"/>
  <c r="H112" i="18"/>
  <c r="H113" i="18"/>
  <c r="H94" i="18"/>
  <c r="H106" i="18"/>
  <c r="I25" i="16"/>
  <c r="H13" i="16"/>
  <c r="H23" i="23"/>
  <c r="G76" i="16"/>
  <c r="H86" i="16" s="1"/>
  <c r="G54" i="16"/>
  <c r="G16" i="21"/>
  <c r="G17" i="21"/>
  <c r="F21" i="18"/>
  <c r="I76" i="18" l="1"/>
  <c r="I73" i="18"/>
  <c r="I72" i="18"/>
  <c r="I61" i="18"/>
  <c r="I68" i="18"/>
  <c r="I65" i="18"/>
  <c r="I70" i="18"/>
  <c r="I63" i="18"/>
  <c r="I77" i="18"/>
  <c r="I60" i="18"/>
  <c r="I67" i="18"/>
  <c r="I75" i="18"/>
  <c r="I59" i="18"/>
  <c r="I62" i="18"/>
  <c r="I69" i="18"/>
  <c r="I66" i="18"/>
  <c r="I71" i="18"/>
  <c r="I74" i="18"/>
  <c r="I64" i="18"/>
  <c r="I58" i="18"/>
  <c r="I78" i="18"/>
  <c r="I28" i="18"/>
  <c r="H111" i="16"/>
  <c r="H112" i="16"/>
  <c r="H104" i="16"/>
  <c r="H110" i="16"/>
  <c r="H98" i="16"/>
  <c r="H103" i="16"/>
  <c r="H92" i="16"/>
  <c r="H97" i="16"/>
  <c r="H89" i="16"/>
  <c r="G50" i="16"/>
  <c r="G70" i="16" s="1"/>
  <c r="H25" i="16"/>
  <c r="I56" i="16" s="1"/>
  <c r="G13" i="16"/>
  <c r="G25" i="16" s="1"/>
  <c r="H72" i="21"/>
  <c r="H58" i="21"/>
  <c r="H60" i="21"/>
  <c r="H68" i="21"/>
  <c r="I47" i="18"/>
  <c r="I52" i="18"/>
  <c r="I48" i="18"/>
  <c r="I49" i="18"/>
  <c r="I51" i="18"/>
  <c r="I50" i="18"/>
  <c r="I31" i="18"/>
  <c r="I36" i="18"/>
  <c r="I33" i="18"/>
  <c r="I32" i="18"/>
  <c r="I35" i="18"/>
  <c r="I34" i="18"/>
  <c r="G156" i="18"/>
  <c r="H78" i="16"/>
  <c r="H88" i="16"/>
  <c r="H82" i="16"/>
  <c r="H80" i="16"/>
  <c r="H84" i="16"/>
  <c r="H77" i="16"/>
  <c r="H83" i="16"/>
  <c r="H79" i="16"/>
  <c r="H81" i="16"/>
  <c r="I38" i="18"/>
  <c r="I37" i="18"/>
  <c r="I30" i="18"/>
  <c r="I41" i="18"/>
  <c r="I40" i="18"/>
  <c r="I39" i="18"/>
  <c r="I18" i="24"/>
  <c r="H18" i="24"/>
  <c r="G18" i="24" l="1"/>
  <c r="I50" i="16"/>
  <c r="I54" i="16"/>
  <c r="I68" i="16"/>
  <c r="I63" i="16"/>
  <c r="I69" i="16"/>
  <c r="I55" i="16"/>
  <c r="I64" i="16"/>
  <c r="I65" i="16"/>
  <c r="I58" i="16"/>
  <c r="I59" i="16"/>
  <c r="I61" i="16"/>
  <c r="I66" i="16"/>
  <c r="I53" i="16"/>
  <c r="I49" i="16"/>
  <c r="I60" i="16"/>
  <c r="I62" i="16"/>
  <c r="I67" i="16"/>
  <c r="I52" i="16"/>
  <c r="I48" i="16"/>
  <c r="I51" i="16"/>
  <c r="I57" i="16"/>
  <c r="I47" i="16"/>
  <c r="I70" i="16" s="1"/>
  <c r="H32" i="18" l="1"/>
  <c r="H48" i="18"/>
  <c r="H50" i="18"/>
  <c r="H37" i="18"/>
  <c r="H47" i="18"/>
  <c r="H52" i="18"/>
  <c r="H31" i="18"/>
  <c r="H51" i="18"/>
  <c r="H35" i="18"/>
  <c r="H34" i="18"/>
  <c r="H49" i="18"/>
  <c r="H33" i="18"/>
  <c r="H36" i="18"/>
  <c r="H28" i="18"/>
  <c r="H40" i="18"/>
  <c r="H39" i="18"/>
  <c r="H30" i="18"/>
  <c r="H41" i="18"/>
  <c r="H29" i="18"/>
  <c r="H38" i="18"/>
  <c r="F39" i="23" l="1"/>
  <c r="F48" i="23"/>
  <c r="H41" i="24"/>
  <c r="G41" i="24"/>
  <c r="F41" i="24"/>
  <c r="G34" i="23" l="1"/>
  <c r="G38" i="23"/>
  <c r="G35" i="23"/>
  <c r="G33" i="23"/>
  <c r="G36" i="23"/>
  <c r="G37" i="23"/>
  <c r="F23" i="23"/>
  <c r="G39" i="23" l="1"/>
  <c r="I19" i="21"/>
  <c r="H19" i="21"/>
  <c r="G18" i="21"/>
  <c r="I41" i="21" l="1"/>
  <c r="G80" i="21"/>
  <c r="I43" i="21"/>
  <c r="I47" i="21"/>
  <c r="I49" i="21"/>
  <c r="I48" i="21"/>
  <c r="I46" i="21"/>
  <c r="G19" i="21"/>
  <c r="F34" i="21" l="1"/>
  <c r="G45" i="21"/>
  <c r="I45" i="21" s="1"/>
  <c r="H64" i="21" l="1"/>
  <c r="H70" i="21"/>
  <c r="H57" i="21"/>
  <c r="H66" i="21"/>
  <c r="G33" i="21"/>
  <c r="G29" i="21"/>
  <c r="G28" i="21"/>
  <c r="H62" i="21"/>
  <c r="G30" i="21"/>
  <c r="H65" i="21"/>
  <c r="H69" i="21"/>
  <c r="G31" i="21"/>
  <c r="H59" i="21"/>
  <c r="G32" i="21"/>
  <c r="H61" i="21"/>
  <c r="H67" i="21"/>
  <c r="H71" i="21"/>
  <c r="G44" i="21"/>
  <c r="G50" i="21" s="1"/>
  <c r="H41" i="21" s="1"/>
  <c r="H63" i="21"/>
  <c r="I42" i="21" l="1"/>
  <c r="H101" i="16"/>
  <c r="H105" i="16"/>
  <c r="H94" i="16"/>
  <c r="H96" i="16"/>
  <c r="H90" i="16"/>
  <c r="H91" i="16"/>
  <c r="H43" i="21"/>
  <c r="I44" i="21"/>
  <c r="H56" i="21"/>
  <c r="G34" i="21"/>
  <c r="H102" i="16"/>
  <c r="H100" i="16"/>
  <c r="H113" i="16"/>
  <c r="H56" i="16" l="1"/>
  <c r="H47" i="16"/>
  <c r="H69" i="16"/>
  <c r="H61" i="16"/>
  <c r="H66" i="16"/>
  <c r="H59" i="16"/>
  <c r="H52" i="16"/>
  <c r="H65" i="16"/>
  <c r="H64" i="16"/>
  <c r="H55" i="16"/>
  <c r="H58" i="16"/>
  <c r="H51" i="16"/>
  <c r="H57" i="16"/>
  <c r="H63" i="16"/>
  <c r="H60" i="16"/>
  <c r="H49" i="16"/>
  <c r="H62" i="16"/>
  <c r="H48" i="16"/>
  <c r="H53" i="16"/>
  <c r="H67" i="16"/>
  <c r="H68" i="16"/>
  <c r="H54" i="16"/>
  <c r="H50" i="16"/>
  <c r="H42" i="21"/>
  <c r="H44" i="21"/>
  <c r="H50" i="21"/>
  <c r="H49" i="21"/>
  <c r="H47" i="21"/>
  <c r="I50" i="21"/>
  <c r="H48" i="21"/>
  <c r="H46" i="21"/>
  <c r="H45" i="21"/>
  <c r="H70" i="16" l="1"/>
  <c r="H106" i="16"/>
  <c r="H87" i="16"/>
  <c r="H107" i="16" l="1"/>
  <c r="G15" i="18" l="1"/>
  <c r="I29" i="18"/>
  <c r="I46" i="18"/>
  <c r="I53" i="18"/>
  <c r="H42" i="18"/>
  <c r="H78" i="18" s="1"/>
  <c r="I44" i="18"/>
  <c r="I45" i="18"/>
  <c r="I43" i="18"/>
  <c r="I42" i="18"/>
  <c r="H45" i="18"/>
  <c r="G16" i="18"/>
  <c r="G20" i="18"/>
  <c r="G17" i="18"/>
  <c r="G19" i="18"/>
  <c r="G18" i="18"/>
  <c r="G21" i="18" l="1"/>
  <c r="F40" i="16"/>
  <c r="U77" i="9"/>
  <c r="U76" i="9"/>
  <c r="U69" i="9"/>
  <c r="U68" i="9"/>
  <c r="U52" i="9"/>
  <c r="U51" i="9"/>
  <c r="U21" i="9"/>
  <c r="U20" i="9"/>
  <c r="R77" i="9"/>
  <c r="R76" i="9"/>
  <c r="R69" i="9"/>
  <c r="R68" i="9"/>
  <c r="R52" i="9"/>
  <c r="R51" i="9"/>
  <c r="R21" i="9"/>
  <c r="R20" i="9"/>
  <c r="O77" i="9"/>
  <c r="O76" i="9"/>
  <c r="L77" i="9"/>
  <c r="L76" i="9"/>
  <c r="I77" i="9"/>
  <c r="I76" i="9"/>
  <c r="F77" i="9"/>
  <c r="F76" i="9"/>
  <c r="O69" i="9"/>
  <c r="O68" i="9"/>
  <c r="L69" i="9"/>
  <c r="L68" i="9"/>
  <c r="I69" i="9"/>
  <c r="I68" i="9"/>
  <c r="F69" i="9"/>
  <c r="F68" i="9"/>
  <c r="O52" i="9"/>
  <c r="O51" i="9"/>
  <c r="L52" i="9"/>
  <c r="L51" i="9"/>
  <c r="I52" i="9"/>
  <c r="I51" i="9"/>
  <c r="F52" i="9"/>
  <c r="F51" i="9"/>
  <c r="O21" i="9"/>
  <c r="O20" i="9"/>
  <c r="L21" i="9"/>
  <c r="L20" i="9"/>
  <c r="I21" i="9"/>
  <c r="I20" i="9"/>
  <c r="F21" i="9"/>
  <c r="F20" i="9"/>
  <c r="G121" i="16" l="1"/>
  <c r="G34" i="16"/>
  <c r="G35" i="16"/>
  <c r="G37" i="16"/>
  <c r="H85" i="16"/>
  <c r="G38" i="16"/>
  <c r="G39" i="16"/>
  <c r="H108" i="16"/>
  <c r="H109" i="16"/>
  <c r="H93" i="16"/>
  <c r="H76" i="16"/>
  <c r="H99" i="16"/>
  <c r="H95" i="16"/>
  <c r="G36" i="16"/>
  <c r="G40" i="16" l="1"/>
  <c r="H53" i="18"/>
  <c r="H46" i="18"/>
  <c r="H43" i="18"/>
  <c r="H44" i="18"/>
  <c r="H149" i="18" l="1"/>
  <c r="H86" i="18"/>
  <c r="H142" i="18"/>
  <c r="H138" i="18"/>
  <c r="H115" i="18"/>
  <c r="H125" i="18"/>
  <c r="H146" i="18"/>
  <c r="H139" i="18"/>
  <c r="H111" i="18"/>
  <c r="H100" i="18"/>
  <c r="H124" i="18"/>
  <c r="H145" i="18"/>
  <c r="H89" i="18"/>
  <c r="H129" i="18"/>
  <c r="H109" i="18"/>
  <c r="H108" i="18"/>
  <c r="H105" i="18"/>
  <c r="H98" i="18"/>
  <c r="H144" i="18"/>
  <c r="H85" i="18"/>
  <c r="H91" i="18"/>
  <c r="H130" i="18"/>
  <c r="H117" i="18"/>
  <c r="H102" i="18"/>
  <c r="H127" i="18"/>
  <c r="H88" i="18"/>
  <c r="H128" i="18"/>
  <c r="H103" i="18"/>
  <c r="H136" i="18"/>
  <c r="H135" i="18"/>
  <c r="H143" i="18"/>
  <c r="H90" i="18"/>
  <c r="H141" i="18"/>
  <c r="H133" i="18"/>
  <c r="G123" i="18"/>
  <c r="H123" i="18" s="1"/>
  <c r="H114" i="18"/>
  <c r="H97" i="18"/>
  <c r="H96" i="18"/>
  <c r="H92" i="18"/>
  <c r="H99" i="18"/>
  <c r="H101" i="18"/>
  <c r="H148" i="18"/>
  <c r="H104" i="18"/>
  <c r="H93" i="18"/>
  <c r="H95" i="18"/>
  <c r="H116" i="18"/>
  <c r="H107" i="18"/>
  <c r="H147" i="18"/>
  <c r="H140" i="18"/>
  <c r="H87" i="18"/>
  <c r="H118" i="18"/>
  <c r="H132" i="18"/>
  <c r="H110" i="18"/>
  <c r="H134" i="18"/>
  <c r="H137" i="18"/>
</calcChain>
</file>

<file path=xl/sharedStrings.xml><?xml version="1.0" encoding="utf-8"?>
<sst xmlns="http://schemas.openxmlformats.org/spreadsheetml/2006/main" count="1592" uniqueCount="377">
  <si>
    <t>F</t>
  </si>
  <si>
    <t>p</t>
  </si>
  <si>
    <t>-</t>
  </si>
  <si>
    <t>Alonsotegi</t>
  </si>
  <si>
    <t>Amorebieta-Etxano</t>
  </si>
  <si>
    <t>Arakaldo</t>
  </si>
  <si>
    <t>Arrigorriaga</t>
  </si>
  <si>
    <t>Balmaseda</t>
  </si>
  <si>
    <t>Barakaldo</t>
  </si>
  <si>
    <t>Basauri</t>
  </si>
  <si>
    <t>Bermeo</t>
  </si>
  <si>
    <t>Berriz</t>
  </si>
  <si>
    <t>Bilbao</t>
  </si>
  <si>
    <t>Durango</t>
  </si>
  <si>
    <t>Erandio</t>
  </si>
  <si>
    <t>Ermua</t>
  </si>
  <si>
    <t>Etxebarri</t>
  </si>
  <si>
    <t>Galdakao</t>
  </si>
  <si>
    <t>Gatika</t>
  </si>
  <si>
    <t>Getxo</t>
  </si>
  <si>
    <t>Leioa</t>
  </si>
  <si>
    <t>Mallabia</t>
  </si>
  <si>
    <t>Muskiz</t>
  </si>
  <si>
    <t>Ortuella</t>
  </si>
  <si>
    <t>Orozko</t>
  </si>
  <si>
    <t>Portugalete</t>
  </si>
  <si>
    <t>Santurtzi</t>
  </si>
  <si>
    <t>Sestao</t>
  </si>
  <si>
    <t>Ugao-Miraballes</t>
  </si>
  <si>
    <t>Zalla</t>
  </si>
  <si>
    <t>Zaratamo</t>
  </si>
  <si>
    <t>Zeberio</t>
  </si>
  <si>
    <t>Zierbena</t>
  </si>
  <si>
    <t>ARRATIA</t>
  </si>
  <si>
    <t>BUSTURIALDEA</t>
  </si>
  <si>
    <t>LEA-ARTIBAI</t>
  </si>
  <si>
    <t>TXORIERRI</t>
  </si>
  <si>
    <t>Gernika-Lumo</t>
  </si>
  <si>
    <t>Urduña/Orduña</t>
  </si>
  <si>
    <t>Maruri-Jatabe</t>
  </si>
  <si>
    <t>Valle de Trápaga-Trapagaran</t>
  </si>
  <si>
    <t xml:space="preserve">           </t>
  </si>
  <si>
    <t xml:space="preserve">             </t>
  </si>
  <si>
    <t>%</t>
  </si>
  <si>
    <t>Derio</t>
  </si>
  <si>
    <t>Güeñes</t>
  </si>
  <si>
    <t>Igorre</t>
  </si>
  <si>
    <t>Lekeitio</t>
  </si>
  <si>
    <t>Markina-Xemein</t>
  </si>
  <si>
    <t>Ondarroa</t>
  </si>
  <si>
    <r>
      <t xml:space="preserve"> Barakaldo</t>
    </r>
    <r>
      <rPr>
        <sz val="9"/>
        <rFont val="Arial"/>
        <family val="2"/>
      </rPr>
      <t xml:space="preserve"> </t>
    </r>
  </si>
  <si>
    <t xml:space="preserve"> Barakaldo </t>
  </si>
  <si>
    <r>
      <t xml:space="preserve"> Bilbao </t>
    </r>
    <r>
      <rPr>
        <vertAlign val="superscript"/>
        <sz val="9"/>
        <rFont val="Arial"/>
        <family val="2"/>
      </rPr>
      <t>(1)</t>
    </r>
  </si>
  <si>
    <t>EUROPA</t>
  </si>
  <si>
    <t>MAGREB</t>
  </si>
  <si>
    <t>ARGENTINA</t>
  </si>
  <si>
    <t>BOLIVIA</t>
  </si>
  <si>
    <t>EDAD</t>
  </si>
  <si>
    <t xml:space="preserve">Lemoa </t>
  </si>
  <si>
    <t>31-40</t>
  </si>
  <si>
    <t>41-50</t>
  </si>
  <si>
    <t>51-64</t>
  </si>
  <si>
    <t>(1)</t>
  </si>
  <si>
    <t>LEA IBARRA</t>
  </si>
  <si>
    <t>URIBE KOSTA</t>
  </si>
  <si>
    <t>Sopela</t>
  </si>
  <si>
    <t>T</t>
  </si>
  <si>
    <t>M</t>
  </si>
  <si>
    <t>H</t>
  </si>
  <si>
    <t>07</t>
  </si>
  <si>
    <t>08</t>
  </si>
  <si>
    <t>09</t>
  </si>
  <si>
    <t>Abadiño</t>
  </si>
  <si>
    <t>Bakio</t>
  </si>
  <si>
    <t>BRASIL</t>
  </si>
  <si>
    <t xml:space="preserve">                          </t>
  </si>
  <si>
    <t>Fruiz</t>
  </si>
  <si>
    <t>HONDURAS</t>
  </si>
  <si>
    <t>18-20</t>
  </si>
  <si>
    <t>21-30</t>
  </si>
  <si>
    <t>MUNGIALDE</t>
  </si>
  <si>
    <t>Mungialde</t>
  </si>
  <si>
    <t>≥ 65</t>
  </si>
  <si>
    <t>VENEZUELA</t>
  </si>
  <si>
    <t>Abanto y Ciérvana-Abanto Zierbena</t>
  </si>
  <si>
    <t>Basuri</t>
  </si>
  <si>
    <t>(4)</t>
  </si>
  <si>
    <t>Zaldibar</t>
  </si>
  <si>
    <t>Txorierri</t>
  </si>
  <si>
    <t>Elorrio</t>
  </si>
  <si>
    <t>Iurreta</t>
  </si>
  <si>
    <t xml:space="preserve"> Erandio </t>
  </si>
  <si>
    <t xml:space="preserve">Barakaldo </t>
  </si>
  <si>
    <t>ASIA</t>
  </si>
  <si>
    <t>Artea</t>
  </si>
  <si>
    <t>Gordexola</t>
  </si>
  <si>
    <t>Gorliz</t>
  </si>
  <si>
    <t>Mungia</t>
  </si>
  <si>
    <t>Areatza</t>
  </si>
  <si>
    <t>Berango</t>
  </si>
  <si>
    <t>Lemoa</t>
  </si>
  <si>
    <t>[1]</t>
  </si>
  <si>
    <t>Arrankudiaga-Zollo</t>
  </si>
  <si>
    <t>Berriatua</t>
  </si>
  <si>
    <t>Etxebarria</t>
  </si>
  <si>
    <t>Larrabetzu</t>
  </si>
  <si>
    <t>Urduliz</t>
  </si>
  <si>
    <t>EL SALVADOR</t>
  </si>
  <si>
    <t>GUATEMALA</t>
  </si>
  <si>
    <t>NIGERIA</t>
  </si>
  <si>
    <t>PORTUGAL</t>
  </si>
  <si>
    <t>SENEGAL</t>
  </si>
  <si>
    <t>Busturia</t>
  </si>
  <si>
    <t>Sondika</t>
  </si>
  <si>
    <t>Trucios-Turtzioz</t>
  </si>
  <si>
    <t>ALEMANIA</t>
  </si>
  <si>
    <t>Galdames</t>
  </si>
  <si>
    <t xml:space="preserve"> Elorrio</t>
  </si>
  <si>
    <r>
      <t xml:space="preserve"> Bilbao</t>
    </r>
    <r>
      <rPr>
        <vertAlign val="superscript"/>
        <sz val="9"/>
        <rFont val="Arial"/>
        <family val="2"/>
      </rPr>
      <t>4</t>
    </r>
  </si>
  <si>
    <r>
      <t xml:space="preserve"> Uribe Kosta</t>
    </r>
    <r>
      <rPr>
        <vertAlign val="superscript"/>
        <sz val="9"/>
        <rFont val="Arial"/>
        <family val="2"/>
      </rPr>
      <t>5</t>
    </r>
  </si>
  <si>
    <t>Usansolo</t>
  </si>
  <si>
    <t>(')</t>
  </si>
  <si>
    <t xml:space="preserve"> Uribe Kosta</t>
  </si>
  <si>
    <t>Aulesti</t>
  </si>
  <si>
    <t>Dima</t>
  </si>
  <si>
    <t>Laukiz</t>
  </si>
  <si>
    <t>Mendexa</t>
  </si>
  <si>
    <t>Mundaka</t>
  </si>
  <si>
    <t>Plentzia</t>
  </si>
  <si>
    <t>SOMALIA</t>
  </si>
  <si>
    <t>ARMENIA</t>
  </si>
  <si>
    <t>AUSTRIA</t>
  </si>
  <si>
    <t>LETONIA</t>
  </si>
  <si>
    <t>Lanestosa</t>
  </si>
  <si>
    <t>Gautegiz Arteaga</t>
  </si>
  <si>
    <t>Karrantza Harana/Valle de Carranza</t>
  </si>
  <si>
    <t>Sukarrieta</t>
  </si>
  <si>
    <t>85,1</t>
  </si>
  <si>
    <t>Barrika</t>
  </si>
  <si>
    <t>Zamudio</t>
  </si>
  <si>
    <r>
      <t>p</t>
    </r>
    <r>
      <rPr>
        <b/>
        <sz val="8"/>
        <color rgb="FF333399"/>
        <rFont val="Arial"/>
        <family val="2"/>
      </rPr>
      <t>[2]</t>
    </r>
  </si>
  <si>
    <r>
      <t>p</t>
    </r>
    <r>
      <rPr>
        <b/>
        <sz val="8"/>
        <color rgb="FF333399"/>
        <rFont val="Arial"/>
        <family val="2"/>
      </rPr>
      <t>[3]</t>
    </r>
  </si>
  <si>
    <t>LABURPEN KOADROA</t>
  </si>
  <si>
    <t>FORU ETA UDAL ESPARRUAREN LABURPENA</t>
  </si>
  <si>
    <t>ERAKUNDEAK</t>
  </si>
  <si>
    <t>HARRERA</t>
  </si>
  <si>
    <t>LEGE AHOLK.</t>
  </si>
  <si>
    <t>LAGUNTZA 
PSIK.</t>
  </si>
  <si>
    <t>ARRETA 
KOMUNIT.</t>
  </si>
  <si>
    <t>FAM. ESK. 
HAR. GI
ADINGABEAK</t>
  </si>
  <si>
    <t>SEXU-INDARKERIA</t>
  </si>
  <si>
    <t>BIZKAIKO FORU ALDUNDIA</t>
  </si>
  <si>
    <t xml:space="preserve">Ortuella </t>
  </si>
  <si>
    <t>MANKOMUNITATEETAKO ESPARRUAREN ARABERA</t>
  </si>
  <si>
    <t>ENKARTERRIAK</t>
  </si>
  <si>
    <t>DURANGOKO MERINALDEA</t>
  </si>
  <si>
    <t>LABURPENA</t>
  </si>
  <si>
    <t>Erakundeak (Foru Aldundia, udalak eta mankomunitateak) eta horien baliabideen erabilgarritasuna: Harrera baliabide espezifikoak (pisuak/zentroak), Lege Aholkularitza, Laguntza Psikologikoa, Arreta Komunitarioa (esku-hartze sozioedukatibo eta psikosozialeko programak), Adingabeak eta Sexu-indarkeriaren biktimei arreta osoa emateko zerbitzua. Bizkaia. 2025.</t>
  </si>
  <si>
    <t>I. Arloa: GIZARTE BABESA</t>
  </si>
  <si>
    <t>I.C. Laguntza psikologikoaren gaineko datuak</t>
  </si>
  <si>
    <t>ESPARRU FORALA - 1 (OKORRA)</t>
  </si>
  <si>
    <r>
      <t>1. taula.</t>
    </r>
    <r>
      <rPr>
        <sz val="10"/>
        <rFont val="Arial"/>
        <family val="2"/>
      </rPr>
      <t xml:space="preserve"> BFAren Laguntza Psikologikorako Zerbitzua. Bilakaera-serieak.</t>
    </r>
  </si>
  <si>
    <t>ESPARRU FORALA - 2 (BIKOTEKIDEAREN/BIKOTEKIDE OHIAREN INDARKERIA)</t>
  </si>
  <si>
    <t>ESPARRU FORALA - 3 (FAMILIA BARRUKO INDARKERIA)</t>
  </si>
  <si>
    <t>ESPARRU FORALA - 5 (ZEHARKAKO BIKTIMAK)</t>
  </si>
  <si>
    <t>ESPARRU FORALA - 4 (SEXU-INDARKERIA)</t>
  </si>
  <si>
    <t>ESPARRU FORALA - 6 (ERASOTZAILEAK)</t>
  </si>
  <si>
    <t>ESPARRU FORALA - 7 (ADINGABEAK)</t>
  </si>
  <si>
    <t>UDALERRIEN ETA MANKOMUNITATEEN EREMUA</t>
  </si>
  <si>
    <r>
      <t xml:space="preserve">2. taula. </t>
    </r>
    <r>
      <rPr>
        <sz val="10"/>
        <rFont val="Arial"/>
        <family val="2"/>
      </rPr>
      <t>BFAren Laguntza Psikologikorako Zerbitzua. Bikotekidearen/bikotekide ohiaren indarkeria. Emakume biktimen kasu berriak. 2025.</t>
    </r>
  </si>
  <si>
    <r>
      <t xml:space="preserve">3. taula. </t>
    </r>
    <r>
      <rPr>
        <sz val="10"/>
        <rFont val="Arial"/>
        <family val="2"/>
      </rPr>
      <t xml:space="preserve">BFAren Laguntza Psikologikorako Zerbitzua. Familia barruko indarkeria. Artatutako pertsonen kasu berriak, sexuaren eta erasotzailearekiko harremanaren arabera. 2025. </t>
    </r>
  </si>
  <si>
    <r>
      <t xml:space="preserve">4. taula. </t>
    </r>
    <r>
      <rPr>
        <sz val="10"/>
        <rFont val="Arial"/>
        <family val="2"/>
      </rPr>
      <t>BFAren Laguntza Psikologikorako Zerbitzua. Familia barruko indarkeria. Emakume biktimen kasu berriak.</t>
    </r>
    <r>
      <rPr>
        <b/>
        <sz val="10"/>
        <rFont val="Arial"/>
        <family val="2"/>
      </rPr>
      <t xml:space="preserve"> </t>
    </r>
    <r>
      <rPr>
        <sz val="10"/>
        <rFont val="Arial"/>
        <family val="2"/>
      </rPr>
      <t xml:space="preserve">2025. </t>
    </r>
  </si>
  <si>
    <r>
      <rPr>
        <b/>
        <sz val="9"/>
        <color indexed="18"/>
        <rFont val="Arial"/>
        <family val="2"/>
      </rPr>
      <t>6.1.</t>
    </r>
    <r>
      <rPr>
        <sz val="9"/>
        <color indexed="18"/>
        <rFont val="Arial"/>
        <family val="2"/>
      </rPr>
      <t xml:space="preserve"> Adinaren arabera (tarteak)</t>
    </r>
  </si>
  <si>
    <r>
      <rPr>
        <b/>
        <sz val="9"/>
        <color indexed="18"/>
        <rFont val="Arial"/>
        <family val="2"/>
      </rPr>
      <t>6.2.</t>
    </r>
    <r>
      <rPr>
        <sz val="9"/>
        <color indexed="18"/>
        <rFont val="Arial"/>
        <family val="2"/>
      </rPr>
      <t xml:space="preserve"> Emakume atzerritarren jaiotza-lekuaren arabera</t>
    </r>
  </si>
  <si>
    <r>
      <rPr>
        <b/>
        <sz val="9"/>
        <color indexed="18"/>
        <rFont val="Arial"/>
        <family val="2"/>
      </rPr>
      <t>6.3.</t>
    </r>
    <r>
      <rPr>
        <sz val="9"/>
        <color indexed="18"/>
        <rFont val="Arial"/>
        <family val="2"/>
      </rPr>
      <t xml:space="preserve"> Bizi den udalerriaren arabera</t>
    </r>
  </si>
  <si>
    <r>
      <t xml:space="preserve">6. taula. </t>
    </r>
    <r>
      <rPr>
        <sz val="10"/>
        <rFont val="Arial"/>
        <family val="2"/>
      </rPr>
      <t xml:space="preserve">BFAren Laguntza Psikologikorako Zerbitzua. Sexu-indarkeria. Emakume biktimen kasu berriak. 2025. </t>
    </r>
  </si>
  <si>
    <r>
      <t>5. taula.</t>
    </r>
    <r>
      <rPr>
        <sz val="10"/>
        <rFont val="Arial"/>
        <family val="2"/>
      </rPr>
      <t xml:space="preserve"> BFAren Laguntza Psikologikorako Zerbitzua. Sexu-indarkeria. Artatutako pertsonen kasu berriak, sexuaren eta erasotzailearekiko harremanaren arabera. 2025. </t>
    </r>
  </si>
  <si>
    <r>
      <t xml:space="preserve">7. taula. </t>
    </r>
    <r>
      <rPr>
        <sz val="10"/>
        <rFont val="Arial"/>
        <family val="2"/>
      </rPr>
      <t>BFAren Laguntza Psikologikorako Zerbitzua. Zeharkako biktimen kasu berriak.</t>
    </r>
    <r>
      <rPr>
        <b/>
        <sz val="10"/>
        <rFont val="Arial"/>
        <family val="2"/>
      </rPr>
      <t xml:space="preserve"> </t>
    </r>
    <r>
      <rPr>
        <sz val="10"/>
        <rFont val="Arial"/>
        <family val="2"/>
      </rPr>
      <t>2025.</t>
    </r>
  </si>
  <si>
    <r>
      <t xml:space="preserve">9.1. </t>
    </r>
    <r>
      <rPr>
        <sz val="9"/>
        <color rgb="FF000080"/>
        <rFont val="Arial"/>
        <family val="2"/>
      </rPr>
      <t>Adinaren arabera (tarteak)</t>
    </r>
  </si>
  <si>
    <r>
      <t xml:space="preserve">8. taula. </t>
    </r>
    <r>
      <rPr>
        <sz val="10"/>
        <rFont val="Arial"/>
        <family val="2"/>
      </rPr>
      <t>BFAren Laguntza Psikologikorako Zerbitzua. Erasotzaileen kasu berriak, sexuaren eta indarkeria motaren arabera (biktimarekiko harremana). 2025.</t>
    </r>
  </si>
  <si>
    <r>
      <t xml:space="preserve">9. taula. </t>
    </r>
    <r>
      <rPr>
        <sz val="10"/>
        <rFont val="Arial"/>
        <family val="2"/>
      </rPr>
      <t xml:space="preserve">BFAren Laguntza Psikologikorako Zerbitzua. Gizon erasotzaileen kasu berriak. 2025. </t>
    </r>
  </si>
  <si>
    <r>
      <t xml:space="preserve">10. taula. </t>
    </r>
    <r>
      <rPr>
        <sz val="10"/>
        <rFont val="Arial"/>
        <family val="2"/>
      </rPr>
      <t>BFAren Laguntza Psikologikorako Zerbitzua. Adingabe biktimen kasu berriak. 2025.</t>
    </r>
  </si>
  <si>
    <r>
      <t xml:space="preserve">10.1. </t>
    </r>
    <r>
      <rPr>
        <sz val="9"/>
        <color rgb="FF000080"/>
        <rFont val="Arial"/>
        <family val="2"/>
      </rPr>
      <t>Sexuaren eta indarkeria motaren arabera (testuingurua)</t>
    </r>
  </si>
  <si>
    <r>
      <t xml:space="preserve">11. taula. </t>
    </r>
    <r>
      <rPr>
        <sz val="10"/>
        <rFont val="Arial"/>
        <family val="2"/>
      </rPr>
      <t xml:space="preserve">BFAren Laguntza Psikologikorako Zerbitzua. Sexu-indarkeriaren biktima diren adingabeen kasu berriak. 2025. </t>
    </r>
  </si>
  <si>
    <r>
      <t xml:space="preserve">11.1. </t>
    </r>
    <r>
      <rPr>
        <sz val="9"/>
        <color rgb="FF000080"/>
        <rFont val="Arial"/>
        <family val="2"/>
      </rPr>
      <t>Sexuaren eta erasotzailearekiko harremanaren arabera</t>
    </r>
  </si>
  <si>
    <t>Datuak hobeto ikus daitezen hurrengo izendegia erabili da taulen goiburuan: G-Guztira / E-Emakumea / Gi-Gizona / N-Neska / M-Mutila</t>
  </si>
  <si>
    <t>ARTATUTAKO</t>
  </si>
  <si>
    <t>PERTSONAK</t>
  </si>
  <si>
    <t>Iturria: Indarkeria Matxistatik Babesteko eta Familiei Laguntzeko Zerbitzua. Enplegua, Gizarte Kohesioa eta Berdintasuna Sustatzeko Saila. Bizkaiko Foru Aldundia.</t>
  </si>
  <si>
    <t>Artatutako pertsonak, guztira</t>
  </si>
  <si>
    <t xml:space="preserve">Kasu berriak </t>
  </si>
  <si>
    <t>G</t>
  </si>
  <si>
    <t>E</t>
  </si>
  <si>
    <t>Gi</t>
  </si>
  <si>
    <t>N</t>
  </si>
  <si>
    <r>
      <t xml:space="preserve">1.4. </t>
    </r>
    <r>
      <rPr>
        <u/>
        <sz val="9"/>
        <rFont val="Arial"/>
        <family val="2"/>
      </rPr>
      <t>Sexu-indarkeria: biktima helduak, sexuaren eta kasu motaren arabera. 2005-2025</t>
    </r>
  </si>
  <si>
    <t>Kasu berriak</t>
  </si>
  <si>
    <t>Adingabeak, guztira</t>
  </si>
  <si>
    <t xml:space="preserve">Bataz besteko adina </t>
  </si>
  <si>
    <t>30 urte baino gutxiagoko emakumeen %</t>
  </si>
  <si>
    <t>BIKOTEKIDEAREN/BIKOTEKIDE OHIAREN INDARKERIA (KASU BERRIAK)</t>
  </si>
  <si>
    <t>BIKOTEKIDEAREN/BIKOTEK. OHIAREN ETA FAMILIA BARRUKO INDARKERIA</t>
  </si>
  <si>
    <r>
      <t xml:space="preserve">    </t>
    </r>
    <r>
      <rPr>
        <sz val="8"/>
        <rFont val="Calibri"/>
        <family val="2"/>
      </rPr>
      <t xml:space="preserve">¬ </t>
    </r>
    <r>
      <rPr>
        <sz val="8"/>
        <rFont val="Arial"/>
        <family val="2"/>
      </rPr>
      <t>Bikotekide/bik. ohiaren Ind.</t>
    </r>
  </si>
  <si>
    <t xml:space="preserve">    ¬ Familia barruko Indarkeria</t>
  </si>
  <si>
    <t xml:space="preserve">    ¬ Bikotekide/bik. ohiaren Ind.</t>
  </si>
  <si>
    <t>Guztira (bikotek.+fam. barrukoa)</t>
  </si>
  <si>
    <r>
      <t>Oharra 1:</t>
    </r>
    <r>
      <rPr>
        <sz val="8"/>
        <rFont val="Arial"/>
        <family val="2"/>
      </rPr>
      <t xml:space="preserve"> Bikotekidearen/bikotekide ohiaren indarkeriaren eta familia barruko indarkeriaren arteko banakapena </t>
    </r>
    <r>
      <rPr>
        <b/>
        <sz val="8"/>
        <rFont val="Arial"/>
        <family val="2"/>
      </rPr>
      <t>2007</t>
    </r>
    <r>
      <rPr>
        <sz val="8"/>
        <rFont val="Arial"/>
        <family val="2"/>
      </rPr>
      <t xml:space="preserve">tik dago eskeragarri kasu berrietarako, eta </t>
    </r>
    <r>
      <rPr>
        <b/>
        <sz val="8"/>
        <rFont val="Arial"/>
        <family val="2"/>
      </rPr>
      <t>2024</t>
    </r>
    <r>
      <rPr>
        <sz val="8"/>
        <rFont val="Arial"/>
        <family val="2"/>
      </rPr>
      <t>tik aurrera artatutako pertsona guztientzat.</t>
    </r>
  </si>
  <si>
    <r>
      <t xml:space="preserve">Oharra 2: </t>
    </r>
    <r>
      <rPr>
        <sz val="8"/>
        <rFont val="Arial"/>
        <family val="2"/>
      </rPr>
      <t>2024tik aurrera, familiartekoek eragindako sexu-indarkeriako kasuak ez dira sartzen familia barruko indarkeriaren kategorian, eta sexu-indarkeriaren taulan sartzen dira.</t>
    </r>
  </si>
  <si>
    <t>Seme-alabak ardurapean dituzten emak. kop.</t>
  </si>
  <si>
    <t>Seme-alabak ardurapean dituzten emak.en %</t>
  </si>
  <si>
    <t>Atzerriko herrialdeetan jaiotako emakumeen %</t>
  </si>
  <si>
    <r>
      <t>1.5.</t>
    </r>
    <r>
      <rPr>
        <u/>
        <sz val="9"/>
        <rFont val="Arial"/>
        <family val="2"/>
      </rPr>
      <t xml:space="preserve"> Zeharkako biktimak, sexuaren eta kasu motaren arabera. 2007-2025</t>
    </r>
  </si>
  <si>
    <r>
      <t xml:space="preserve">1.6. </t>
    </r>
    <r>
      <rPr>
        <u/>
        <sz val="9"/>
        <rFont val="Arial"/>
        <family val="2"/>
      </rPr>
      <t>Erasotzaileak, sexuaren eta kasu motaren arabera. 2005-2025</t>
    </r>
  </si>
  <si>
    <r>
      <t xml:space="preserve">1.7. </t>
    </r>
    <r>
      <rPr>
        <u/>
        <sz val="9"/>
        <rFont val="Arial"/>
        <family val="2"/>
      </rPr>
      <t>Biktima diren adingabeak, sexuaren eta kasu motaren arabera. 2005-2025</t>
    </r>
  </si>
  <si>
    <r>
      <rPr>
        <u/>
        <sz val="8"/>
        <rFont val="Arial"/>
        <family val="2"/>
      </rPr>
      <t>Oharra:</t>
    </r>
    <r>
      <rPr>
        <sz val="8"/>
        <rFont val="Arial"/>
        <family val="2"/>
      </rPr>
      <t xml:space="preserve"> 2023ra arte (hori barne), taulak bikote- edo familia-eremutik kanpoko sexu-indarkeria kasuak bakarrik jasotzen ditu. 2024tik aurrera, senideek eragindako sexu-indarkeriako kasuak ere sartzen dira.</t>
    </r>
  </si>
  <si>
    <r>
      <t xml:space="preserve">2.1. </t>
    </r>
    <r>
      <rPr>
        <u/>
        <sz val="9"/>
        <rFont val="Arial"/>
        <family val="2"/>
      </rPr>
      <t>Adinaren arabera (tarteak)</t>
    </r>
  </si>
  <si>
    <t xml:space="preserve">GUZTIRA </t>
  </si>
  <si>
    <t>Emakumeak</t>
  </si>
  <si>
    <t>Iturria: Indarkeria Matxistatik Babesteko eta Familiei Laguntzeko Zerbitzua.</t>
  </si>
  <si>
    <t>Enplegua, Gizarte Kohesioa eta Berdintasuna Sustatzeko Saila. Bizkaiko Foru Aldundia.</t>
  </si>
  <si>
    <r>
      <t xml:space="preserve">2.2. </t>
    </r>
    <r>
      <rPr>
        <u/>
        <sz val="9"/>
        <rFont val="Arial"/>
        <family val="2"/>
      </rPr>
      <t>Emakume atzerritarren jaiotza-lekuaren arabera</t>
    </r>
  </si>
  <si>
    <t xml:space="preserve">JAIOTZA-LEKUA </t>
  </si>
  <si>
    <t>Emakume guztizk.ren gaineko  %</t>
  </si>
  <si>
    <t>EB 27</t>
  </si>
  <si>
    <t>GAINERAKO EUROPA</t>
  </si>
  <si>
    <t>AFRIKA</t>
  </si>
  <si>
    <t>GAINERAKO AFRIKA</t>
  </si>
  <si>
    <t>AMERIKA</t>
  </si>
  <si>
    <t>LATINOAMERIKA</t>
  </si>
  <si>
    <t>GUZTIRA</t>
  </si>
  <si>
    <t>UDALERRIA</t>
  </si>
  <si>
    <r>
      <t xml:space="preserve">2.3. </t>
    </r>
    <r>
      <rPr>
        <u/>
        <sz val="9"/>
        <rFont val="Arial"/>
        <family val="2"/>
      </rPr>
      <t>Bizi den udalerriaren arabera</t>
    </r>
  </si>
  <si>
    <t>* Egiaztatua edo ez egiaztatua.</t>
  </si>
  <si>
    <t>Ezgaitasunarekin*</t>
  </si>
  <si>
    <t>Guztien gaineko % (bikote/bikote ohiaren indarkeria)</t>
  </si>
  <si>
    <t xml:space="preserve">   </t>
  </si>
  <si>
    <t>FRANTZIA</t>
  </si>
  <si>
    <t>NORVEGIA</t>
  </si>
  <si>
    <r>
      <t xml:space="preserve">12. taula. </t>
    </r>
    <r>
      <rPr>
        <sz val="10"/>
        <rFont val="Arial"/>
        <family val="2"/>
      </rPr>
      <t>Laguntza psikologikoa. Laguntza psikologikoko zerbitzua duten Bizkaiko Lurralde Historikoko udalerriak eta mankomunitateak. Indarkeria-arazoak dituzten emakumeen kasu guztiak motaren arabera. 2025.</t>
    </r>
  </si>
  <si>
    <r>
      <t xml:space="preserve">13. taula. </t>
    </r>
    <r>
      <rPr>
        <sz val="10"/>
        <rFont val="Arial"/>
        <family val="2"/>
      </rPr>
      <t>Laguntza psikologikoa. Laguntza psikologikoko zerbitzua duten Bizkaiko Lurralde Historikoko udalerriak eta mankomunitateak. Bikotekidearen/bikotekide ohiaren indarkeria-arazoak dituzten emakumeen kasu berriak. 2025.</t>
    </r>
  </si>
  <si>
    <r>
      <t xml:space="preserve">14. taula. </t>
    </r>
    <r>
      <rPr>
        <sz val="10"/>
        <rFont val="Arial"/>
        <family val="2"/>
      </rPr>
      <t>Laguntza psikologikoa. Laguntza psikologikoko zerbitzua duten Bizkaiko Lurralde Historikoko udalerriak eta mankomunitateak. Familia barruko indarkeria-arazoak dituzten emakumeen kasu berriak. 2025.</t>
    </r>
  </si>
  <si>
    <r>
      <t xml:space="preserve">15. taula. </t>
    </r>
    <r>
      <rPr>
        <sz val="10"/>
        <rFont val="Arial"/>
        <family val="2"/>
      </rPr>
      <t>Laguntza psikologikoa. Laguntza psikologikoko zerbitzua duten Bizkaiko Lurralde Historikoko udalerriak eta mankomunitateak. Sexu-indarkeriako arazoak dituzten emakumeen kasu berriak. 2025.</t>
    </r>
  </si>
  <si>
    <r>
      <t xml:space="preserve">1.1. </t>
    </r>
    <r>
      <rPr>
        <u/>
        <sz val="9"/>
        <rFont val="Arial"/>
        <family val="2"/>
      </rPr>
      <t>Artatutako pertsonak (zerbitzuaren guztizkoa), sexuaren eta kasu motaren arabera. 2005-2025</t>
    </r>
  </si>
  <si>
    <r>
      <t xml:space="preserve">1.2. </t>
    </r>
    <r>
      <rPr>
        <u/>
        <sz val="9"/>
        <rFont val="Arial"/>
        <family val="2"/>
      </rPr>
      <t>Bikotekide/bikotekide ohiaren indarkeria eta familia barruko indarkeria: biktima helduak, sexuaren eta kasu motaren arabera. 2005-2025</t>
    </r>
  </si>
  <si>
    <t>SUEDIA</t>
  </si>
  <si>
    <t>ERRUMANIA</t>
  </si>
  <si>
    <t>ERRUSIA</t>
  </si>
  <si>
    <t xml:space="preserve">UKRAINA </t>
  </si>
  <si>
    <t>ALJERIA</t>
  </si>
  <si>
    <t>MAROKO</t>
  </si>
  <si>
    <t xml:space="preserve">GINEA </t>
  </si>
  <si>
    <t>EKUATORE GINEA</t>
  </si>
  <si>
    <t>GINEA BISSAU</t>
  </si>
  <si>
    <t>KONGO</t>
  </si>
  <si>
    <t>TXILE</t>
  </si>
  <si>
    <t>KOLONBIA</t>
  </si>
  <si>
    <t>KUBA</t>
  </si>
  <si>
    <t>EKUADOR</t>
  </si>
  <si>
    <t>NIKARAGUA</t>
  </si>
  <si>
    <t>PARAGUAI</t>
  </si>
  <si>
    <t>PERU</t>
  </si>
  <si>
    <t>DOMINIKAR ERREPUBLIKA</t>
  </si>
  <si>
    <t>URUGUAI</t>
  </si>
  <si>
    <t>FILIPINAK</t>
  </si>
  <si>
    <t>MEXIKO</t>
  </si>
  <si>
    <t>TUNISIA</t>
  </si>
  <si>
    <r>
      <t xml:space="preserve">4.2. </t>
    </r>
    <r>
      <rPr>
        <u/>
        <sz val="9"/>
        <rFont val="Arial"/>
        <family val="2"/>
      </rPr>
      <t>Emakume atzerritarren jaiotza-lekuaren arabera</t>
    </r>
  </si>
  <si>
    <r>
      <t xml:space="preserve">6.2. </t>
    </r>
    <r>
      <rPr>
        <u/>
        <sz val="9"/>
        <rFont val="Arial"/>
        <family val="2"/>
      </rPr>
      <t>Emakume atzerritarren jaiotza-lekuaren arabera</t>
    </r>
  </si>
  <si>
    <t>ADINA</t>
  </si>
  <si>
    <r>
      <t>4.1.</t>
    </r>
    <r>
      <rPr>
        <u/>
        <sz val="9"/>
        <rFont val="Arial"/>
        <family val="2"/>
      </rPr>
      <t xml:space="preserve"> Adinaren arabera (tarteak)</t>
    </r>
  </si>
  <si>
    <r>
      <t>6.1.</t>
    </r>
    <r>
      <rPr>
        <u/>
        <sz val="9"/>
        <rFont val="Arial"/>
        <family val="2"/>
      </rPr>
      <t xml:space="preserve"> Adinaren arabera (tarteak)</t>
    </r>
  </si>
  <si>
    <r>
      <t xml:space="preserve">6.3. </t>
    </r>
    <r>
      <rPr>
        <u/>
        <sz val="9"/>
        <rFont val="Arial"/>
        <family val="2"/>
      </rPr>
      <t>Bizi den udalerriaren arabera</t>
    </r>
  </si>
  <si>
    <r>
      <t xml:space="preserve">4.3. </t>
    </r>
    <r>
      <rPr>
        <u/>
        <sz val="9"/>
        <rFont val="Arial"/>
        <family val="2"/>
      </rPr>
      <t>Bizi den udalerriaren arabera</t>
    </r>
  </si>
  <si>
    <t>Guztien gaineko % 
(Familia barruko indarkeria)</t>
  </si>
  <si>
    <t>Guztien gaineko % (sexu-indarkeria)</t>
  </si>
  <si>
    <t>ERASOTZAILEAREKIKO HARREMANA</t>
  </si>
  <si>
    <t>Guztira</t>
  </si>
  <si>
    <t>Gizonak</t>
  </si>
  <si>
    <t>Aurreko ahaidea</t>
  </si>
  <si>
    <t>Ondorengo ahaidea</t>
  </si>
  <si>
    <t>Bestelakoak</t>
  </si>
  <si>
    <t>Ahaidea</t>
  </si>
  <si>
    <t>Inguruko pertsonak</t>
  </si>
  <si>
    <t>Adiskidetasuna</t>
  </si>
  <si>
    <t>Pertsona ezaguna, harremanik gabe</t>
  </si>
  <si>
    <t>Beste kasu batzuk</t>
  </si>
  <si>
    <t>Pertsona ezezaguna</t>
  </si>
  <si>
    <t>Taldea (ezezagunak)</t>
  </si>
  <si>
    <t>Taldea (ezagunak)</t>
  </si>
  <si>
    <t>Nagusia, lankidea, irakaslea, entrenatzailea</t>
  </si>
  <si>
    <r>
      <rPr>
        <b/>
        <sz val="9"/>
        <color indexed="18"/>
        <rFont val="Arial"/>
        <family val="2"/>
      </rPr>
      <t>6.4.</t>
    </r>
    <r>
      <rPr>
        <sz val="9"/>
        <color indexed="18"/>
        <rFont val="Arial"/>
        <family val="2"/>
      </rPr>
      <t xml:space="preserve"> Ezgaitasuna</t>
    </r>
  </si>
  <si>
    <r>
      <t xml:space="preserve">2.4. </t>
    </r>
    <r>
      <rPr>
        <u/>
        <sz val="9"/>
        <rFont val="Arial"/>
        <family val="2"/>
      </rPr>
      <t>Ezgaitasuna</t>
    </r>
  </si>
  <si>
    <r>
      <t xml:space="preserve">4.4. </t>
    </r>
    <r>
      <rPr>
        <u/>
        <sz val="9"/>
        <rFont val="Arial"/>
        <family val="2"/>
      </rPr>
      <t>Ezgaitasuna</t>
    </r>
  </si>
  <si>
    <r>
      <t xml:space="preserve">6.4. </t>
    </r>
    <r>
      <rPr>
        <u/>
        <sz val="9"/>
        <rFont val="Arial"/>
        <family val="2"/>
      </rPr>
      <t>Ezgaitasuna</t>
    </r>
  </si>
  <si>
    <r>
      <t xml:space="preserve">7.1. </t>
    </r>
    <r>
      <rPr>
        <u/>
        <sz val="9"/>
        <rFont val="Arial"/>
        <family val="2"/>
      </rPr>
      <t>Sexuaren eta adinaren arabera (tarteak)</t>
    </r>
  </si>
  <si>
    <r>
      <t xml:space="preserve">7.2. </t>
    </r>
    <r>
      <rPr>
        <u/>
        <sz val="9"/>
        <rFont val="Arial"/>
        <family val="2"/>
      </rPr>
      <t>Sexuaren eta arretaren prezipitatzailearen arabera*</t>
    </r>
  </si>
  <si>
    <r>
      <t xml:space="preserve">7.3. </t>
    </r>
    <r>
      <rPr>
        <u/>
        <sz val="9"/>
        <rFont val="Arial"/>
        <family val="2"/>
      </rPr>
      <t>Sexuaren eta jaiotza-lekuaren arabera</t>
    </r>
  </si>
  <si>
    <r>
      <t xml:space="preserve">7.4. </t>
    </r>
    <r>
      <rPr>
        <u/>
        <sz val="9"/>
        <rFont val="Arial"/>
        <family val="2"/>
      </rPr>
      <t>Bizi den udalerriaren arabera</t>
    </r>
  </si>
  <si>
    <r>
      <t xml:space="preserve">9.2. </t>
    </r>
    <r>
      <rPr>
        <u/>
        <sz val="9"/>
        <rFont val="Arial"/>
        <family val="2"/>
      </rPr>
      <t>Jaiotza-lekuaren arabera</t>
    </r>
  </si>
  <si>
    <r>
      <rPr>
        <b/>
        <u/>
        <sz val="9"/>
        <rFont val="Arial"/>
        <family val="2"/>
      </rPr>
      <t>9.1.</t>
    </r>
    <r>
      <rPr>
        <u/>
        <sz val="9"/>
        <rFont val="Arial"/>
        <family val="2"/>
      </rPr>
      <t xml:space="preserve"> Adinaren arabera (tarteak)</t>
    </r>
  </si>
  <si>
    <r>
      <rPr>
        <b/>
        <u/>
        <sz val="9"/>
        <rFont val="Arial"/>
        <family val="2"/>
      </rPr>
      <t xml:space="preserve">10.1. </t>
    </r>
    <r>
      <rPr>
        <u/>
        <sz val="9"/>
        <rFont val="Arial"/>
        <family val="2"/>
      </rPr>
      <t>Sexuaren eta indarkeria motaren arabera (testuingurua)</t>
    </r>
  </si>
  <si>
    <r>
      <t>10.2.</t>
    </r>
    <r>
      <rPr>
        <u/>
        <sz val="9"/>
        <rFont val="Arial"/>
        <family val="2"/>
      </rPr>
      <t xml:space="preserve"> Sexuaren eta adinaren arabera</t>
    </r>
  </si>
  <si>
    <r>
      <rPr>
        <b/>
        <u/>
        <sz val="9"/>
        <rFont val="Arial"/>
        <family val="2"/>
      </rPr>
      <t>11.1.</t>
    </r>
    <r>
      <rPr>
        <u/>
        <sz val="9"/>
        <rFont val="Arial"/>
        <family val="2"/>
      </rPr>
      <t xml:space="preserve"> Sexuaren eta erasotzailearekiko harremanaren arabera</t>
    </r>
  </si>
  <si>
    <t>Familia barruko indarkeria</t>
  </si>
  <si>
    <t>Sexu-indarkeria</t>
  </si>
  <si>
    <t>Bikote/bikote ohiaren indark.</t>
  </si>
  <si>
    <t>*Arretaren prezipitatzailea: zuzeneko biktimak jasandako indarekeria mota</t>
  </si>
  <si>
    <t>EAE eta beste AAEE batzuk</t>
  </si>
  <si>
    <t>Atzerritarra</t>
  </si>
  <si>
    <t>Bikotekidea/bikotekide ohia</t>
  </si>
  <si>
    <t>Ezkontidea/Bikotekidea/Senargaia</t>
  </si>
  <si>
    <t>Ezkontide/Bikotekide/Senargai ohia</t>
  </si>
  <si>
    <t>Familia barrukoa</t>
  </si>
  <si>
    <t>Sexu-indarkeria*</t>
  </si>
  <si>
    <t>Pertsona ezaguna</t>
  </si>
  <si>
    <t>*Sexu-indarkeria aurreko bi esparruetatik kanpo</t>
  </si>
  <si>
    <t>Neskak</t>
  </si>
  <si>
    <t>Mutilak</t>
  </si>
  <si>
    <r>
      <t>Amaren kontrako genero indark.</t>
    </r>
    <r>
      <rPr>
        <vertAlign val="superscript"/>
        <sz val="9"/>
        <rFont val="Arial"/>
        <family val="2"/>
      </rPr>
      <t>(1)</t>
    </r>
  </si>
  <si>
    <r>
      <t>Bikotekide/bikotekide ohiaren indark.</t>
    </r>
    <r>
      <rPr>
        <vertAlign val="superscript"/>
        <sz val="9"/>
        <rFont val="Arial"/>
        <family val="2"/>
      </rPr>
      <t>(2)</t>
    </r>
  </si>
  <si>
    <t>Indarkeria senideen partetik</t>
  </si>
  <si>
    <r>
      <rPr>
        <vertAlign val="superscript"/>
        <sz val="8"/>
        <rFont val="Arial"/>
        <family val="2"/>
      </rPr>
      <t>(1)</t>
    </r>
    <r>
      <rPr>
        <sz val="8"/>
        <rFont val="Arial"/>
        <family val="2"/>
      </rPr>
      <t xml:space="preserve"> Amaren aurkako genero-indarkeriaren kasuak (Lege Integrala)</t>
    </r>
  </si>
  <si>
    <r>
      <rPr>
        <vertAlign val="superscript"/>
        <sz val="8"/>
        <rFont val="Arial"/>
        <family val="2"/>
      </rPr>
      <t>(2)</t>
    </r>
    <r>
      <rPr>
        <sz val="8"/>
        <rFont val="Arial"/>
        <family val="2"/>
      </rPr>
      <t xml:space="preserve"> Adingabearen bikotekideak/bikotekide ohiak horri eragindako indarkeria-kasuak</t>
    </r>
  </si>
  <si>
    <t>5 urtetik beherakoa</t>
  </si>
  <si>
    <t>6 urte</t>
  </si>
  <si>
    <t>7 urte</t>
  </si>
  <si>
    <t>8 urte</t>
  </si>
  <si>
    <t>9 urte</t>
  </si>
  <si>
    <t>10 urte</t>
  </si>
  <si>
    <t>11 urte</t>
  </si>
  <si>
    <t>12 urte</t>
  </si>
  <si>
    <t>13 urte</t>
  </si>
  <si>
    <t>14 urte</t>
  </si>
  <si>
    <t>15 urte</t>
  </si>
  <si>
    <t>16 urte</t>
  </si>
  <si>
    <t>17 urte</t>
  </si>
  <si>
    <t>Inguruko pertsona</t>
  </si>
  <si>
    <t>Lankidea, irakaslea, entrenatzailea, nagusia</t>
  </si>
  <si>
    <t>Beste pertsona batzuk</t>
  </si>
  <si>
    <t>Bestelako familia-harremana</t>
  </si>
  <si>
    <t>Iturria: BLHko udalerri eta mankomunitateak.</t>
  </si>
  <si>
    <t>Geuk landutako datuak.</t>
  </si>
  <si>
    <t>9-12 ord.</t>
  </si>
  <si>
    <t>Eskariaren arab.</t>
  </si>
  <si>
    <r>
      <t>Indarkeria arazoak dituzten emakumeak</t>
    </r>
    <r>
      <rPr>
        <b/>
        <vertAlign val="superscript"/>
        <sz val="8"/>
        <rFont val="Arial"/>
        <family val="2"/>
      </rPr>
      <t>3</t>
    </r>
  </si>
  <si>
    <t>Bikote/bik. ohia</t>
  </si>
  <si>
    <t>Sexu indarkeria</t>
  </si>
  <si>
    <t>Atzerrian jaiotakoa</t>
  </si>
  <si>
    <t>18 urte baino gutxiago</t>
  </si>
  <si>
    <t>18 eta 64 urte bitartean</t>
  </si>
  <si>
    <t xml:space="preserve">65 urte edo gehiago </t>
  </si>
  <si>
    <t>Ezgaitasunarekin</t>
  </si>
  <si>
    <t>EZAUGARRIAK (%)</t>
  </si>
  <si>
    <r>
      <t>1.1.</t>
    </r>
    <r>
      <rPr>
        <sz val="9"/>
        <color rgb="FF000080"/>
        <rFont val="Arial"/>
        <family val="2"/>
      </rPr>
      <t xml:space="preserve"> Artatutako pertsonak (zerbitzuaren guztizkoa), sexuaren eta kasu motaren arabera. 2005-2025</t>
    </r>
  </si>
  <si>
    <r>
      <t xml:space="preserve">1.2. </t>
    </r>
    <r>
      <rPr>
        <sz val="9"/>
        <color rgb="FF000080"/>
        <rFont val="Arial"/>
        <family val="2"/>
      </rPr>
      <t>Bikotekide/bikotekide ohiaren indarkeria eta familia barruko indarkeria: biktima helduak, sexuaren eta kasu motaren arabera. 2005-2025</t>
    </r>
  </si>
  <si>
    <r>
      <t xml:space="preserve">1.3. </t>
    </r>
    <r>
      <rPr>
        <sz val="9"/>
        <color rgb="FF000080"/>
        <rFont val="Arial"/>
        <family val="2"/>
      </rPr>
      <t>Bikotekide/bikotekide ohiaren indarkeria: emakumeen gaineko adierazleak (kasu berriak). 2007-2025</t>
    </r>
  </si>
  <si>
    <r>
      <t xml:space="preserve">1.4. </t>
    </r>
    <r>
      <rPr>
        <sz val="9"/>
        <color rgb="FF000080"/>
        <rFont val="Arial"/>
        <family val="2"/>
      </rPr>
      <t>Sexu-indarkeria: biktima helduak, sexuaren eta kasu motaren arabera. 2005-2025</t>
    </r>
  </si>
  <si>
    <r>
      <rPr>
        <b/>
        <sz val="9"/>
        <color rgb="FF000080"/>
        <rFont val="Arial"/>
        <family val="2"/>
      </rPr>
      <t>1.5.</t>
    </r>
    <r>
      <rPr>
        <sz val="9"/>
        <color rgb="FF000080"/>
        <rFont val="Arial"/>
        <family val="2"/>
      </rPr>
      <t xml:space="preserve"> Zeharkako biktimak, sexuaren eta kasu motaren arabera. 2007-2025</t>
    </r>
  </si>
  <si>
    <r>
      <rPr>
        <b/>
        <sz val="9"/>
        <color rgb="FF000080"/>
        <rFont val="Arial"/>
        <family val="2"/>
      </rPr>
      <t>1.6.</t>
    </r>
    <r>
      <rPr>
        <sz val="9"/>
        <color rgb="FF000080"/>
        <rFont val="Arial"/>
        <family val="2"/>
      </rPr>
      <t xml:space="preserve"> Erasotzaileak, sexuaren eta kasu motaren arabera. 2005-2025</t>
    </r>
  </si>
  <si>
    <r>
      <rPr>
        <b/>
        <sz val="9"/>
        <color rgb="FF000080"/>
        <rFont val="Arial"/>
        <family val="2"/>
      </rPr>
      <t xml:space="preserve">1.7. </t>
    </r>
    <r>
      <rPr>
        <sz val="9"/>
        <color rgb="FF000080"/>
        <rFont val="Arial"/>
        <family val="2"/>
      </rPr>
      <t>Biktima diren adingabeak, sexuaren eta kasu motaren arabera. 2005-2025</t>
    </r>
  </si>
  <si>
    <r>
      <rPr>
        <b/>
        <sz val="9"/>
        <color rgb="FF000080"/>
        <rFont val="Arial"/>
        <family val="2"/>
      </rPr>
      <t>2.1.</t>
    </r>
    <r>
      <rPr>
        <sz val="9"/>
        <color rgb="FF000080"/>
        <rFont val="Arial"/>
        <family val="2"/>
      </rPr>
      <t xml:space="preserve"> Adinaren arabera (tarteak)</t>
    </r>
  </si>
  <si>
    <r>
      <rPr>
        <b/>
        <sz val="9"/>
        <color rgb="FF000080"/>
        <rFont val="Arial"/>
        <family val="2"/>
      </rPr>
      <t>2.2.</t>
    </r>
    <r>
      <rPr>
        <sz val="9"/>
        <color rgb="FF000080"/>
        <rFont val="Arial"/>
        <family val="2"/>
      </rPr>
      <t xml:space="preserve"> Emakume atzerritarren jaiotza-lekuaren arabera</t>
    </r>
  </si>
  <si>
    <r>
      <rPr>
        <b/>
        <sz val="9"/>
        <color rgb="FF000080"/>
        <rFont val="Arial"/>
        <family val="2"/>
      </rPr>
      <t>2.3.</t>
    </r>
    <r>
      <rPr>
        <sz val="9"/>
        <color rgb="FF000080"/>
        <rFont val="Arial"/>
        <family val="2"/>
      </rPr>
      <t xml:space="preserve"> Bizi den udalerriaren arabera</t>
    </r>
  </si>
  <si>
    <r>
      <rPr>
        <b/>
        <sz val="9"/>
        <color rgb="FF000080"/>
        <rFont val="Arial"/>
        <family val="2"/>
      </rPr>
      <t>2.4.</t>
    </r>
    <r>
      <rPr>
        <sz val="9"/>
        <color rgb="FF000080"/>
        <rFont val="Arial"/>
        <family val="2"/>
      </rPr>
      <t xml:space="preserve"> Ezgaitasuna</t>
    </r>
  </si>
  <si>
    <r>
      <rPr>
        <b/>
        <sz val="9"/>
        <color rgb="FF000080"/>
        <rFont val="Arial"/>
        <family val="2"/>
      </rPr>
      <t>4.1.</t>
    </r>
    <r>
      <rPr>
        <sz val="9"/>
        <color rgb="FF000080"/>
        <rFont val="Arial"/>
        <family val="2"/>
      </rPr>
      <t xml:space="preserve"> Adinaren arabera (tarteak)</t>
    </r>
  </si>
  <si>
    <r>
      <rPr>
        <b/>
        <sz val="9"/>
        <color rgb="FF000080"/>
        <rFont val="Arial"/>
        <family val="2"/>
      </rPr>
      <t>4.2.</t>
    </r>
    <r>
      <rPr>
        <sz val="9"/>
        <color rgb="FF000080"/>
        <rFont val="Arial"/>
        <family val="2"/>
      </rPr>
      <t xml:space="preserve"> Emakume atzerritarren jaiotza-lekuaren arabera</t>
    </r>
  </si>
  <si>
    <r>
      <rPr>
        <b/>
        <sz val="9"/>
        <color rgb="FF000080"/>
        <rFont val="Arial"/>
        <family val="2"/>
      </rPr>
      <t>4.3.</t>
    </r>
    <r>
      <rPr>
        <sz val="9"/>
        <color rgb="FF000080"/>
        <rFont val="Arial"/>
        <family val="2"/>
      </rPr>
      <t xml:space="preserve"> Bizi den udalerriaren arabera</t>
    </r>
  </si>
  <si>
    <r>
      <rPr>
        <b/>
        <sz val="9"/>
        <color rgb="FF000080"/>
        <rFont val="Arial"/>
        <family val="2"/>
      </rPr>
      <t>4.4.</t>
    </r>
    <r>
      <rPr>
        <sz val="9"/>
        <color rgb="FF000080"/>
        <rFont val="Arial"/>
        <family val="2"/>
      </rPr>
      <t xml:space="preserve"> Ezgaitasuna</t>
    </r>
  </si>
  <si>
    <r>
      <t xml:space="preserve">7.1. </t>
    </r>
    <r>
      <rPr>
        <sz val="9"/>
        <color rgb="FF000080"/>
        <rFont val="Arial"/>
        <family val="2"/>
      </rPr>
      <t>Sexuaren eta adinaren arabera (tarteak)</t>
    </r>
  </si>
  <si>
    <r>
      <t xml:space="preserve">7.2. </t>
    </r>
    <r>
      <rPr>
        <sz val="9"/>
        <color rgb="FF000080"/>
        <rFont val="Arial"/>
        <family val="2"/>
      </rPr>
      <t>Sexuaren eta arretaren prezipitatzailearen arabera</t>
    </r>
  </si>
  <si>
    <r>
      <t xml:space="preserve">7.3. </t>
    </r>
    <r>
      <rPr>
        <sz val="9"/>
        <color rgb="FF000080"/>
        <rFont val="Arial"/>
        <family val="2"/>
      </rPr>
      <t>Sexuaren eta jaiotza-lekuaren arabera</t>
    </r>
  </si>
  <si>
    <r>
      <t xml:space="preserve">7.4. </t>
    </r>
    <r>
      <rPr>
        <sz val="9"/>
        <color rgb="FF000080"/>
        <rFont val="Arial"/>
        <family val="2"/>
      </rPr>
      <t>Bizi den udalerriaren arabera</t>
    </r>
  </si>
  <si>
    <r>
      <t xml:space="preserve">9.2. </t>
    </r>
    <r>
      <rPr>
        <sz val="9"/>
        <color rgb="FF000080"/>
        <rFont val="Arial"/>
        <family val="2"/>
      </rPr>
      <t>Jaiotza-lekuaren arabera</t>
    </r>
  </si>
  <si>
    <r>
      <t xml:space="preserve">9.3. </t>
    </r>
    <r>
      <rPr>
        <sz val="9"/>
        <color rgb="FF000080"/>
        <rFont val="Arial"/>
        <family val="2"/>
      </rPr>
      <t>Bizi den udalerriaren arabera</t>
    </r>
  </si>
  <si>
    <r>
      <t xml:space="preserve">10.2. </t>
    </r>
    <r>
      <rPr>
        <sz val="9"/>
        <color rgb="FF000080"/>
        <rFont val="Arial"/>
        <family val="2"/>
      </rPr>
      <t>Sexuaren eta adinaren arabera</t>
    </r>
  </si>
  <si>
    <r>
      <t xml:space="preserve">9.3. </t>
    </r>
    <r>
      <rPr>
        <u/>
        <sz val="9"/>
        <rFont val="Arial"/>
        <family val="2"/>
      </rPr>
      <t>Bizi den udalerriaren arabera</t>
    </r>
  </si>
  <si>
    <r>
      <t xml:space="preserve">1.3. </t>
    </r>
    <r>
      <rPr>
        <u/>
        <sz val="9"/>
        <rFont val="Arial"/>
        <family val="2"/>
      </rPr>
      <t>Bikotekide/bikotekide ohiaren indarkeria: emakumeen gaineko adierazleak (kasu berriak). 2007-2025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</si>
</sst>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General\ "/>
    <numFmt numFmtId="165" formatCode="0\ "/>
    <numFmt numFmtId="166" formatCode="0.0"/>
    <numFmt numFmtId="167" formatCode="#,##0.0\ "/>
    <numFmt numFmtId="168" formatCode="\ @"/>
    <numFmt numFmtId="169" formatCode="#,##0\ "/>
    <numFmt numFmtId="170" formatCode="@\ "/>
    <numFmt numFmtId="171" formatCode="0\ &quot;h &quot;"/>
    <numFmt numFmtId="172" formatCode="@\ \ "/>
    <numFmt numFmtId="173" formatCode="0.0\ "/>
    <numFmt numFmtId="174" formatCode="_-* #,##0.00\ [$€]_-;\-* #,##0.00\ [$€]_-;_-* &quot;-&quot;??\ [$€]_-;_-@_-"/>
    <numFmt numFmtId="175" formatCode="%0.0"/>
    <numFmt numFmtId="176" formatCode="0\ &quot;ord.&quot;"/>
  </numFmts>
  <fonts count="71" x14ac:knownFonts="1">
    <font>
      <sz val="10"/>
      <name val="Arial"/>
    </font>
    <font>
      <sz val="10"/>
      <name val="Arial"/>
      <family val="2"/>
    </font>
    <font>
      <u/>
      <sz val="10"/>
      <color indexed="12"/>
      <name val="Arial"/>
      <family val="2"/>
    </font>
    <font>
      <b/>
      <sz val="12"/>
      <name val="Arial"/>
      <family val="2"/>
    </font>
    <font>
      <b/>
      <sz val="8.5"/>
      <name val="Arial"/>
      <family val="2"/>
    </font>
    <font>
      <b/>
      <u/>
      <sz val="10"/>
      <color indexed="18"/>
      <name val="Arial"/>
      <family val="2"/>
    </font>
    <font>
      <b/>
      <sz val="9"/>
      <name val="arial"/>
      <family val="2"/>
    </font>
    <font>
      <b/>
      <sz val="10"/>
      <name val="Arial"/>
      <family val="2"/>
    </font>
    <font>
      <b/>
      <sz val="8"/>
      <name val="Arial"/>
      <family val="2"/>
    </font>
    <font>
      <b/>
      <sz val="8"/>
      <color indexed="62"/>
      <name val="Wingdings 3"/>
      <family val="1"/>
      <charset val="2"/>
    </font>
    <font>
      <sz val="8"/>
      <name val="Arial"/>
      <family val="2"/>
    </font>
    <font>
      <b/>
      <u/>
      <sz val="10"/>
      <color indexed="12"/>
      <name val="Arial"/>
      <family val="2"/>
    </font>
    <font>
      <b/>
      <sz val="12"/>
      <color indexed="62"/>
      <name val="Arial"/>
      <family val="2"/>
    </font>
    <font>
      <sz val="10"/>
      <name val="Arial"/>
      <family val="2"/>
    </font>
    <font>
      <sz val="9"/>
      <name val="Arial"/>
      <family val="2"/>
    </font>
    <font>
      <b/>
      <sz val="9"/>
      <name val="arial"/>
      <family val="2"/>
    </font>
    <font>
      <b/>
      <sz val="10"/>
      <name val="Arial"/>
      <family val="2"/>
    </font>
    <font>
      <b/>
      <u/>
      <sz val="9"/>
      <color indexed="62"/>
      <name val="Arial"/>
      <family val="2"/>
    </font>
    <font>
      <i/>
      <sz val="8"/>
      <name val="Arial"/>
      <family val="2"/>
    </font>
    <font>
      <b/>
      <sz val="10"/>
      <color indexed="18"/>
      <name val="Arial"/>
      <family val="2"/>
    </font>
    <font>
      <b/>
      <vertAlign val="superscript"/>
      <sz val="8"/>
      <name val="Arial"/>
      <family val="2"/>
    </font>
    <font>
      <vertAlign val="superscript"/>
      <sz val="9"/>
      <name val="Arial"/>
      <family val="2"/>
    </font>
    <font>
      <sz val="9"/>
      <color indexed="17"/>
      <name val="Arial"/>
      <family val="2"/>
    </font>
    <font>
      <sz val="9"/>
      <color indexed="53"/>
      <name val="Arial"/>
      <family val="2"/>
    </font>
    <font>
      <sz val="9"/>
      <name val="Arial"/>
      <family val="2"/>
    </font>
    <font>
      <sz val="9"/>
      <color indexed="10"/>
      <name val="Arial"/>
      <family val="2"/>
    </font>
    <font>
      <sz val="8"/>
      <name val="Arial"/>
      <family val="2"/>
    </font>
    <font>
      <i/>
      <sz val="8"/>
      <name val="Arial"/>
      <family val="2"/>
    </font>
    <font>
      <i/>
      <sz val="9"/>
      <name val="Arial"/>
      <family val="2"/>
    </font>
    <font>
      <b/>
      <u/>
      <sz val="9"/>
      <name val="Arial"/>
      <family val="2"/>
    </font>
    <font>
      <sz val="10"/>
      <color indexed="16"/>
      <name val="Arial"/>
      <family val="2"/>
    </font>
    <font>
      <sz val="10"/>
      <color indexed="18"/>
      <name val="Arial"/>
      <family val="2"/>
    </font>
    <font>
      <b/>
      <sz val="8"/>
      <name val="Arial"/>
      <family val="2"/>
    </font>
    <font>
      <u/>
      <sz val="9"/>
      <name val="Arial"/>
      <family val="2"/>
    </font>
    <font>
      <sz val="8"/>
      <color indexed="62"/>
      <name val="Arial"/>
      <family val="2"/>
    </font>
    <font>
      <b/>
      <sz val="9"/>
      <color indexed="17"/>
      <name val="Arial"/>
      <family val="2"/>
    </font>
    <font>
      <sz val="9"/>
      <color indexed="18"/>
      <name val="Arial"/>
      <family val="2"/>
    </font>
    <font>
      <b/>
      <sz val="9"/>
      <color indexed="18"/>
      <name val="Arial"/>
      <family val="2"/>
    </font>
    <font>
      <b/>
      <sz val="7"/>
      <name val="Arial"/>
      <family val="2"/>
    </font>
    <font>
      <sz val="7"/>
      <name val="Arial"/>
      <family val="2"/>
    </font>
    <font>
      <b/>
      <i/>
      <sz val="8"/>
      <name val="Arial"/>
      <family val="2"/>
    </font>
    <font>
      <b/>
      <vertAlign val="superscript"/>
      <sz val="9"/>
      <name val="Arial"/>
      <family val="2"/>
    </font>
    <font>
      <b/>
      <sz val="9"/>
      <color rgb="FF00B050"/>
      <name val="Arial"/>
      <family val="2"/>
    </font>
    <font>
      <b/>
      <sz val="9"/>
      <color rgb="FF0070C0"/>
      <name val="Arial"/>
      <family val="2"/>
    </font>
    <font>
      <sz val="11"/>
      <color indexed="8"/>
      <name val="Calibri"/>
      <family val="2"/>
      <scheme val="minor"/>
    </font>
    <font>
      <sz val="8.6999999999999993"/>
      <name val="Arial"/>
      <family val="2"/>
    </font>
    <font>
      <b/>
      <sz val="9"/>
      <color rgb="FFFF66FF"/>
      <name val="Arial"/>
      <family val="2"/>
    </font>
    <font>
      <b/>
      <sz val="8"/>
      <color rgb="FF333399"/>
      <name val="Wingdings 3"/>
      <family val="1"/>
      <charset val="2"/>
    </font>
    <font>
      <b/>
      <sz val="9"/>
      <color theme="5" tint="-0.249977111117893"/>
      <name val="Arial"/>
      <family val="2"/>
    </font>
    <font>
      <sz val="9"/>
      <color rgb="FFFF0000"/>
      <name val="Arial"/>
      <family val="2"/>
    </font>
    <font>
      <sz val="10"/>
      <color rgb="FF0000FF"/>
      <name val="Arial"/>
      <family val="2"/>
    </font>
    <font>
      <b/>
      <sz val="8"/>
      <color theme="4" tint="-0.249977111117893"/>
      <name val="Arial"/>
      <family val="2"/>
    </font>
    <font>
      <b/>
      <u/>
      <sz val="9"/>
      <color rgb="FFFF0000"/>
      <name val="Arial"/>
      <family val="2"/>
    </font>
    <font>
      <sz val="8"/>
      <color theme="8" tint="-0.499984740745262"/>
      <name val="Arial"/>
      <family val="2"/>
    </font>
    <font>
      <b/>
      <sz val="9"/>
      <color rgb="FF000080"/>
      <name val="Arial"/>
      <family val="2"/>
    </font>
    <font>
      <sz val="9"/>
      <color rgb="FF000080"/>
      <name val="Arial"/>
      <family val="2"/>
    </font>
    <font>
      <b/>
      <sz val="9"/>
      <color rgb="FFC00000"/>
      <name val="Arial"/>
      <family val="2"/>
    </font>
    <font>
      <b/>
      <sz val="11"/>
      <color theme="8" tint="-0.249977111117893"/>
      <name val="Calibri"/>
      <family val="2"/>
      <scheme val="minor"/>
    </font>
    <font>
      <b/>
      <sz val="10"/>
      <name val="Calibri"/>
      <family val="2"/>
      <scheme val="minor"/>
    </font>
    <font>
      <sz val="10"/>
      <name val="Calibri"/>
      <family val="2"/>
      <scheme val="minor"/>
    </font>
    <font>
      <sz val="9"/>
      <name val="Calibri"/>
      <family val="2"/>
      <scheme val="minor"/>
    </font>
    <font>
      <b/>
      <sz val="11"/>
      <name val="Calibri"/>
      <family val="2"/>
      <scheme val="minor"/>
    </font>
    <font>
      <vertAlign val="superscript"/>
      <sz val="8"/>
      <name val="Arial"/>
      <family val="2"/>
    </font>
    <font>
      <sz val="9"/>
      <color theme="0" tint="-0.34998626667073579"/>
      <name val="Arial"/>
      <family val="2"/>
    </font>
    <font>
      <u/>
      <sz val="8"/>
      <name val="Arial"/>
      <family val="2"/>
    </font>
    <font>
      <sz val="8"/>
      <color rgb="FF0070C0"/>
      <name val="Arial"/>
      <family val="2"/>
    </font>
    <font>
      <sz val="8"/>
      <name val="Calibri"/>
      <family val="2"/>
    </font>
    <font>
      <b/>
      <sz val="8"/>
      <color rgb="FF333399"/>
      <name val="Arial"/>
      <family val="2"/>
    </font>
    <font>
      <sz val="11"/>
      <name val="Calibri"/>
      <family val="2"/>
    </font>
    <font>
      <sz val="9"/>
      <color indexed="62"/>
      <name val="Arial"/>
      <family val="2"/>
    </font>
    <font>
      <b/>
      <sz val="10"/>
      <color rgb="FFFF0000"/>
      <name val="Arial"/>
      <family val="2"/>
    </font>
  </fonts>
  <fills count="13">
    <fill>
      <patternFill patternType="none"/>
    </fill>
    <fill>
      <patternFill patternType="gray125"/>
    </fill>
    <fill>
      <patternFill patternType="solid">
        <fgColor indexed="44"/>
        <bgColor indexed="64"/>
      </patternFill>
    </fill>
    <fill>
      <patternFill patternType="solid">
        <fgColor indexed="55"/>
        <bgColor indexed="64"/>
      </patternFill>
    </fill>
    <fill>
      <patternFill patternType="solid">
        <fgColor indexed="23"/>
        <bgColor indexed="64"/>
      </patternFill>
    </fill>
    <fill>
      <patternFill patternType="solid">
        <fgColor theme="0" tint="-0.14999847407452621"/>
        <bgColor indexed="64"/>
      </patternFill>
    </fill>
    <fill>
      <patternFill patternType="solid">
        <fgColor rgb="FF99CCFF"/>
        <bgColor indexed="64"/>
      </patternFill>
    </fill>
    <fill>
      <patternFill patternType="solid">
        <fgColor theme="0"/>
        <bgColor indexed="64"/>
      </patternFill>
    </fill>
    <fill>
      <patternFill patternType="solid">
        <fgColor rgb="FFB2B2B2"/>
        <bgColor indexed="64"/>
      </patternFill>
    </fill>
    <fill>
      <patternFill patternType="solid">
        <fgColor rgb="FFDDDDDD"/>
        <bgColor indexed="64"/>
      </patternFill>
    </fill>
    <fill>
      <patternFill patternType="solid">
        <fgColor theme="0" tint="-4.9989318521683403E-2"/>
        <bgColor indexed="64"/>
      </patternFill>
    </fill>
    <fill>
      <patternFill patternType="solid">
        <fgColor theme="2"/>
        <bgColor indexed="64"/>
      </patternFill>
    </fill>
    <fill>
      <patternFill patternType="solid">
        <fgColor rgb="FF748EA9"/>
        <bgColor indexed="64"/>
      </patternFill>
    </fill>
  </fills>
  <borders count="8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2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hair">
        <color indexed="22"/>
      </top>
      <bottom style="hair">
        <color indexed="22"/>
      </bottom>
      <diagonal/>
    </border>
    <border>
      <left style="thin">
        <color indexed="64"/>
      </left>
      <right style="thin">
        <color indexed="64"/>
      </right>
      <top style="hair">
        <color indexed="22"/>
      </top>
      <bottom style="thin">
        <color indexed="64"/>
      </bottom>
      <diagonal/>
    </border>
    <border>
      <left style="thin">
        <color indexed="64"/>
      </left>
      <right style="thin">
        <color indexed="64"/>
      </right>
      <top style="hair">
        <color indexed="22"/>
      </top>
      <bottom/>
      <diagonal/>
    </border>
    <border>
      <left/>
      <right/>
      <top style="hair">
        <color indexed="22"/>
      </top>
      <bottom style="hair">
        <color indexed="22"/>
      </bottom>
      <diagonal/>
    </border>
    <border>
      <left style="thin">
        <color indexed="64"/>
      </left>
      <right/>
      <top/>
      <bottom style="hair">
        <color indexed="22"/>
      </bottom>
      <diagonal/>
    </border>
    <border>
      <left/>
      <right style="thin">
        <color indexed="64"/>
      </right>
      <top/>
      <bottom style="hair">
        <color indexed="22"/>
      </bottom>
      <diagonal/>
    </border>
    <border>
      <left/>
      <right/>
      <top/>
      <bottom style="hair">
        <color indexed="22"/>
      </bottom>
      <diagonal/>
    </border>
    <border>
      <left/>
      <right/>
      <top style="thin">
        <color indexed="64"/>
      </top>
      <bottom style="hair">
        <color indexed="22"/>
      </bottom>
      <diagonal/>
    </border>
    <border>
      <left/>
      <right style="thin">
        <color indexed="64"/>
      </right>
      <top style="thin">
        <color indexed="64"/>
      </top>
      <bottom style="hair">
        <color indexed="22"/>
      </bottom>
      <diagonal/>
    </border>
    <border>
      <left style="thin">
        <color indexed="64"/>
      </left>
      <right style="thin">
        <color indexed="64"/>
      </right>
      <top/>
      <bottom style="hair">
        <color theme="1" tint="0.499984740745262"/>
      </bottom>
      <diagonal/>
    </border>
    <border>
      <left style="thin">
        <color indexed="64"/>
      </left>
      <right/>
      <top style="thin">
        <color indexed="64"/>
      </top>
      <bottom style="hair">
        <color theme="1" tint="0.499984740745262"/>
      </bottom>
      <diagonal/>
    </border>
    <border>
      <left/>
      <right/>
      <top style="thin">
        <color indexed="64"/>
      </top>
      <bottom style="hair">
        <color theme="1" tint="0.499984740745262"/>
      </bottom>
      <diagonal/>
    </border>
    <border>
      <left style="thin">
        <color indexed="64"/>
      </left>
      <right style="thin">
        <color indexed="64"/>
      </right>
      <top style="thin">
        <color indexed="64"/>
      </top>
      <bottom style="hair">
        <color theme="1" tint="0.499984740745262"/>
      </bottom>
      <diagonal/>
    </border>
    <border>
      <left/>
      <right style="thin">
        <color indexed="64"/>
      </right>
      <top style="thin">
        <color indexed="64"/>
      </top>
      <bottom style="hair">
        <color theme="1" tint="0.499984740745262"/>
      </bottom>
      <diagonal/>
    </border>
    <border>
      <left style="thin">
        <color indexed="64"/>
      </left>
      <right/>
      <top/>
      <bottom style="hair">
        <color theme="1" tint="0.499984740745262"/>
      </bottom>
      <diagonal/>
    </border>
    <border>
      <left/>
      <right/>
      <top/>
      <bottom style="hair">
        <color theme="1" tint="0.499984740745262"/>
      </bottom>
      <diagonal/>
    </border>
    <border>
      <left/>
      <right style="thin">
        <color indexed="64"/>
      </right>
      <top/>
      <bottom style="hair">
        <color theme="1" tint="0.499984740745262"/>
      </bottom>
      <diagonal/>
    </border>
    <border>
      <left style="thin">
        <color indexed="64"/>
      </left>
      <right style="thin">
        <color indexed="64"/>
      </right>
      <top style="hair">
        <color theme="1" tint="0.499984740745262"/>
      </top>
      <bottom style="hair">
        <color theme="1" tint="0.499984740745262"/>
      </bottom>
      <diagonal/>
    </border>
    <border>
      <left style="thin">
        <color indexed="64"/>
      </left>
      <right/>
      <top style="hair">
        <color theme="1" tint="0.499984740745262"/>
      </top>
      <bottom style="hair">
        <color theme="1" tint="0.499984740745262"/>
      </bottom>
      <diagonal/>
    </border>
    <border>
      <left/>
      <right style="thin">
        <color indexed="64"/>
      </right>
      <top style="hair">
        <color theme="1" tint="0.499984740745262"/>
      </top>
      <bottom style="hair">
        <color theme="1" tint="0.499984740745262"/>
      </bottom>
      <diagonal/>
    </border>
    <border>
      <left/>
      <right/>
      <top style="hair">
        <color theme="1" tint="0.499984740745262"/>
      </top>
      <bottom style="hair">
        <color theme="1" tint="0.499984740745262"/>
      </bottom>
      <diagonal/>
    </border>
    <border>
      <left style="thin">
        <color indexed="64"/>
      </left>
      <right style="thin">
        <color indexed="64"/>
      </right>
      <top style="hair">
        <color theme="1" tint="0.499984740745262"/>
      </top>
      <bottom style="thin">
        <color indexed="64"/>
      </bottom>
      <diagonal/>
    </border>
    <border>
      <left style="thin">
        <color indexed="64"/>
      </left>
      <right/>
      <top style="hair">
        <color theme="1" tint="0.499984740745262"/>
      </top>
      <bottom style="thin">
        <color indexed="64"/>
      </bottom>
      <diagonal/>
    </border>
    <border>
      <left/>
      <right/>
      <top style="hair">
        <color theme="1" tint="0.499984740745262"/>
      </top>
      <bottom style="thin">
        <color indexed="64"/>
      </bottom>
      <diagonal/>
    </border>
    <border>
      <left/>
      <right style="thin">
        <color indexed="64"/>
      </right>
      <top style="hair">
        <color theme="1" tint="0.499984740745262"/>
      </top>
      <bottom style="thin">
        <color indexed="64"/>
      </bottom>
      <diagonal/>
    </border>
    <border>
      <left style="thin">
        <color indexed="64"/>
      </left>
      <right style="thin">
        <color indexed="64"/>
      </right>
      <top style="hair">
        <color theme="1" tint="0.499984740745262"/>
      </top>
      <bottom/>
      <diagonal/>
    </border>
    <border>
      <left style="thin">
        <color indexed="64"/>
      </left>
      <right style="thin">
        <color indexed="64"/>
      </right>
      <top style="hair">
        <color indexed="64"/>
      </top>
      <bottom style="hair">
        <color indexed="64"/>
      </bottom>
      <diagonal/>
    </border>
    <border>
      <left/>
      <right style="thin">
        <color indexed="64"/>
      </right>
      <top style="hair">
        <color theme="1" tint="0.499984740745262"/>
      </top>
      <bottom/>
      <diagonal/>
    </border>
    <border>
      <left style="thin">
        <color indexed="64"/>
      </left>
      <right style="thin">
        <color indexed="64"/>
      </right>
      <top style="hair">
        <color theme="0" tint="-0.499984740745262"/>
      </top>
      <bottom style="thin">
        <color indexed="64"/>
      </bottom>
      <diagonal/>
    </border>
    <border>
      <left style="thin">
        <color indexed="64"/>
      </left>
      <right/>
      <top style="hair">
        <color theme="1" tint="0.499984740745262"/>
      </top>
      <bottom style="hair">
        <color theme="0" tint="-0.499984740745262"/>
      </bottom>
      <diagonal/>
    </border>
    <border>
      <left/>
      <right/>
      <top style="hair">
        <color theme="1" tint="0.499984740745262"/>
      </top>
      <bottom style="hair">
        <color theme="0" tint="-0.499984740745262"/>
      </bottom>
      <diagonal/>
    </border>
    <border>
      <left style="thin">
        <color indexed="64"/>
      </left>
      <right style="thin">
        <color indexed="64"/>
      </right>
      <top style="hair">
        <color theme="1" tint="0.499984740745262"/>
      </top>
      <bottom style="hair">
        <color theme="0" tint="-0.499984740745262"/>
      </bottom>
      <diagonal/>
    </border>
    <border>
      <left/>
      <right/>
      <top/>
      <bottom style="hair">
        <color theme="0" tint="-0.499984740745262"/>
      </bottom>
      <diagonal/>
    </border>
    <border>
      <left/>
      <right style="thin">
        <color indexed="64"/>
      </right>
      <top/>
      <bottom style="hair">
        <color theme="0" tint="-0.499984740745262"/>
      </bottom>
      <diagonal/>
    </border>
    <border>
      <left/>
      <right style="thin">
        <color indexed="64"/>
      </right>
      <top style="hair">
        <color theme="1" tint="0.499984740745262"/>
      </top>
      <bottom style="hair">
        <color theme="0" tint="-0.499984740745262"/>
      </bottom>
      <diagonal/>
    </border>
    <border>
      <left style="thin">
        <color indexed="64"/>
      </left>
      <right style="thin">
        <color indexed="64"/>
      </right>
      <top/>
      <bottom style="hair">
        <color theme="0" tint="-0.499984740745262"/>
      </bottom>
      <diagonal/>
    </border>
    <border>
      <left style="thin">
        <color indexed="64"/>
      </left>
      <right/>
      <top style="thin">
        <color indexed="64"/>
      </top>
      <bottom style="hair">
        <color theme="0" tint="-0.499984740745262"/>
      </bottom>
      <diagonal/>
    </border>
    <border>
      <left/>
      <right/>
      <top style="thin">
        <color indexed="64"/>
      </top>
      <bottom style="hair">
        <color theme="0" tint="-0.499984740745262"/>
      </bottom>
      <diagonal/>
    </border>
    <border>
      <left/>
      <right style="thin">
        <color indexed="64"/>
      </right>
      <top style="thin">
        <color indexed="64"/>
      </top>
      <bottom style="hair">
        <color theme="0" tint="-0.499984740745262"/>
      </bottom>
      <diagonal/>
    </border>
    <border>
      <left style="thin">
        <color indexed="64"/>
      </left>
      <right style="thin">
        <color indexed="64"/>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thin">
        <color indexed="64"/>
      </right>
      <top style="hair">
        <color theme="0" tint="-0.499984740745262"/>
      </top>
      <bottom style="hair">
        <color theme="0" tint="-0.499984740745262"/>
      </bottom>
      <diagonal/>
    </border>
    <border>
      <left style="thin">
        <color indexed="64"/>
      </left>
      <right/>
      <top style="hair">
        <color theme="1" tint="0.499984740745262"/>
      </top>
      <bottom/>
      <diagonal/>
    </border>
    <border>
      <left/>
      <right/>
      <top style="hair">
        <color theme="1" tint="0.499984740745262"/>
      </top>
      <bottom/>
      <diagonal/>
    </border>
    <border>
      <left style="thin">
        <color indexed="64"/>
      </left>
      <right/>
      <top style="hair">
        <color theme="0" tint="-0.499984740745262"/>
      </top>
      <bottom style="thin">
        <color indexed="64"/>
      </bottom>
      <diagonal/>
    </border>
    <border>
      <left style="thin">
        <color indexed="64"/>
      </left>
      <right style="thin">
        <color indexed="64"/>
      </right>
      <top style="hair">
        <color theme="0" tint="-0.499984740745262"/>
      </top>
      <bottom/>
      <diagonal/>
    </border>
    <border>
      <left/>
      <right style="thin">
        <color indexed="64"/>
      </right>
      <top style="hair">
        <color theme="0" tint="-0.499984740745262"/>
      </top>
      <bottom style="hair">
        <color indexed="22"/>
      </bottom>
      <diagonal/>
    </border>
    <border>
      <left style="thin">
        <color indexed="64"/>
      </left>
      <right/>
      <top style="hair">
        <color theme="0" tint="-0.499984740745262"/>
      </top>
      <bottom style="hair">
        <color indexed="22"/>
      </bottom>
      <diagonal/>
    </border>
    <border>
      <left style="thin">
        <color indexed="64"/>
      </left>
      <right/>
      <top/>
      <bottom style="hair">
        <color theme="0" tint="-0.499984740745262"/>
      </bottom>
      <diagonal/>
    </border>
    <border>
      <left style="thin">
        <color indexed="64"/>
      </left>
      <right style="thin">
        <color indexed="64"/>
      </right>
      <top style="hair">
        <color indexed="64"/>
      </top>
      <bottom style="hair">
        <color theme="0" tint="-0.499984740745262"/>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hair">
        <color theme="0" tint="-0.499984740745262"/>
      </top>
      <bottom style="thin">
        <color indexed="64"/>
      </bottom>
      <diagonal/>
    </border>
    <border>
      <left/>
      <right style="thin">
        <color indexed="64"/>
      </right>
      <top style="hair">
        <color theme="0" tint="-0.499984740745262"/>
      </top>
      <bottom style="thin">
        <color indexed="64"/>
      </bottom>
      <diagonal/>
    </border>
    <border>
      <left style="thin">
        <color indexed="64"/>
      </left>
      <right style="thin">
        <color indexed="64"/>
      </right>
      <top style="thin">
        <color indexed="64"/>
      </top>
      <bottom style="hair">
        <color theme="0" tint="-0.499984740745262"/>
      </bottom>
      <diagonal/>
    </border>
    <border>
      <left style="thin">
        <color indexed="64"/>
      </left>
      <right style="thin">
        <color indexed="64"/>
      </right>
      <top style="hair">
        <color theme="0" tint="-0.499984740745262"/>
      </top>
      <bottom style="hair">
        <color theme="1" tint="0.499984740745262"/>
      </bottom>
      <diagonal/>
    </border>
    <border>
      <left style="thin">
        <color indexed="64"/>
      </left>
      <right/>
      <top style="hair">
        <color theme="0" tint="-0.499984740745262"/>
      </top>
      <bottom style="hair">
        <color theme="1" tint="0.499984740745262"/>
      </bottom>
      <diagonal/>
    </border>
    <border>
      <left style="thin">
        <color indexed="64"/>
      </left>
      <right style="hair">
        <color indexed="64"/>
      </right>
      <top style="hair">
        <color theme="1" tint="0.499984740745262"/>
      </top>
      <bottom style="hair">
        <color theme="1" tint="0.499984740745262"/>
      </bottom>
      <diagonal/>
    </border>
    <border>
      <left style="hair">
        <color indexed="64"/>
      </left>
      <right style="thin">
        <color indexed="64"/>
      </right>
      <top style="hair">
        <color theme="1" tint="0.499984740745262"/>
      </top>
      <bottom style="hair">
        <color theme="1" tint="0.499984740745262"/>
      </bottom>
      <diagonal/>
    </border>
  </borders>
  <cellStyleXfs count="7">
    <xf numFmtId="0" fontId="0" fillId="0" borderId="0"/>
    <xf numFmtId="174"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1" fillId="0" borderId="0"/>
    <xf numFmtId="0" fontId="44" fillId="0" borderId="0"/>
    <xf numFmtId="0" fontId="1" fillId="0" borderId="0"/>
  </cellStyleXfs>
  <cellXfs count="867">
    <xf numFmtId="0" fontId="0" fillId="0" borderId="0" xfId="0"/>
    <xf numFmtId="0" fontId="1" fillId="0" borderId="0" xfId="0" applyFont="1" applyAlignment="1">
      <alignment vertical="center"/>
    </xf>
    <xf numFmtId="0" fontId="1" fillId="0" borderId="0" xfId="0" applyFont="1" applyBorder="1" applyAlignment="1">
      <alignment vertical="center"/>
    </xf>
    <xf numFmtId="0" fontId="1" fillId="0" borderId="0" xfId="0" applyFont="1" applyFill="1" applyBorder="1" applyAlignment="1">
      <alignment vertical="center"/>
    </xf>
    <xf numFmtId="0" fontId="0" fillId="0" borderId="0" xfId="0"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Border="1" applyAlignment="1">
      <alignment vertical="center"/>
    </xf>
    <xf numFmtId="0" fontId="6" fillId="2" borderId="1" xfId="0" applyFont="1" applyFill="1" applyBorder="1" applyAlignment="1">
      <alignment horizontal="centerContinuous" vertical="center"/>
    </xf>
    <xf numFmtId="0" fontId="7" fillId="2" borderId="2" xfId="0" applyFont="1" applyFill="1" applyBorder="1" applyAlignment="1">
      <alignment horizontal="centerContinuous" vertical="center"/>
    </xf>
    <xf numFmtId="0" fontId="8" fillId="2" borderId="3" xfId="0" applyFont="1" applyFill="1" applyBorder="1" applyAlignment="1">
      <alignment horizontal="center" vertical="center" wrapText="1"/>
    </xf>
    <xf numFmtId="0" fontId="7" fillId="2" borderId="4" xfId="0" applyFont="1" applyFill="1" applyBorder="1" applyAlignment="1">
      <alignment horizontal="center" vertical="center" textRotation="90"/>
    </xf>
    <xf numFmtId="0" fontId="8" fillId="0" borderId="3" xfId="0" applyFont="1" applyFill="1" applyBorder="1" applyAlignment="1">
      <alignment horizontal="centerContinuous" vertical="center"/>
    </xf>
    <xf numFmtId="0" fontId="9" fillId="0" borderId="3" xfId="0" applyFont="1" applyBorder="1" applyAlignment="1">
      <alignment horizontal="center" vertical="center"/>
    </xf>
    <xf numFmtId="0" fontId="8" fillId="2" borderId="4" xfId="0" applyFont="1" applyFill="1" applyBorder="1" applyAlignment="1">
      <alignment vertical="center"/>
    </xf>
    <xf numFmtId="0" fontId="8" fillId="2" borderId="5" xfId="0" applyFont="1" applyFill="1" applyBorder="1" applyAlignment="1">
      <alignment vertical="center"/>
    </xf>
    <xf numFmtId="0" fontId="8" fillId="2" borderId="6" xfId="0" applyFont="1" applyFill="1" applyBorder="1" applyAlignment="1">
      <alignment vertical="center"/>
    </xf>
    <xf numFmtId="0" fontId="10" fillId="0" borderId="7" xfId="0" applyFont="1" applyBorder="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10" fillId="0" borderId="7" xfId="0" applyFont="1" applyBorder="1" applyAlignment="1">
      <alignment vertical="center"/>
    </xf>
    <xf numFmtId="164" fontId="1" fillId="0" borderId="0" xfId="0" applyNumberFormat="1" applyFont="1" applyBorder="1" applyAlignment="1">
      <alignment vertical="center"/>
    </xf>
    <xf numFmtId="164" fontId="1" fillId="0" borderId="0" xfId="0" applyNumberFormat="1" applyFont="1" applyAlignment="1">
      <alignment vertical="center"/>
    </xf>
    <xf numFmtId="164" fontId="1" fillId="0" borderId="0" xfId="0" applyNumberFormat="1" applyFont="1" applyFill="1" applyBorder="1" applyAlignment="1">
      <alignment vertical="center"/>
    </xf>
    <xf numFmtId="164" fontId="12" fillId="0" borderId="0" xfId="0" applyNumberFormat="1" applyFont="1" applyAlignment="1">
      <alignment vertical="center"/>
    </xf>
    <xf numFmtId="0" fontId="11" fillId="0" borderId="0" xfId="2" applyFont="1" applyAlignment="1" applyProtection="1">
      <alignment vertical="center"/>
    </xf>
    <xf numFmtId="0" fontId="0" fillId="0" borderId="0" xfId="0" applyAlignment="1">
      <alignment vertical="center" wrapText="1"/>
    </xf>
    <xf numFmtId="164" fontId="11" fillId="0" borderId="0" xfId="2" applyNumberFormat="1" applyFont="1" applyAlignment="1" applyProtection="1">
      <alignment vertical="center"/>
    </xf>
    <xf numFmtId="164" fontId="14" fillId="0" borderId="0" xfId="0" applyNumberFormat="1" applyFont="1" applyBorder="1" applyAlignment="1">
      <alignment vertical="center"/>
    </xf>
    <xf numFmtId="164" fontId="14" fillId="0" borderId="0" xfId="0" applyNumberFormat="1" applyFont="1" applyFill="1" applyBorder="1" applyAlignment="1">
      <alignment vertical="center"/>
    </xf>
    <xf numFmtId="164" fontId="14" fillId="0" borderId="0" xfId="0" applyNumberFormat="1" applyFont="1" applyAlignment="1">
      <alignment vertical="center"/>
    </xf>
    <xf numFmtId="164" fontId="14" fillId="0" borderId="9" xfId="0" applyNumberFormat="1" applyFont="1" applyBorder="1" applyAlignment="1">
      <alignment vertical="center"/>
    </xf>
    <xf numFmtId="164" fontId="14" fillId="0" borderId="7" xfId="0" applyNumberFormat="1" applyFont="1" applyFill="1" applyBorder="1" applyAlignment="1">
      <alignment vertical="center"/>
    </xf>
    <xf numFmtId="164" fontId="14" fillId="0" borderId="10" xfId="0" applyNumberFormat="1" applyFont="1" applyBorder="1" applyAlignment="1">
      <alignment vertical="center"/>
    </xf>
    <xf numFmtId="2" fontId="14" fillId="0" borderId="0" xfId="0" applyNumberFormat="1" applyFont="1" applyBorder="1" applyAlignment="1">
      <alignment vertical="center"/>
    </xf>
    <xf numFmtId="2" fontId="14" fillId="0" borderId="0" xfId="0" applyNumberFormat="1" applyFont="1" applyAlignment="1">
      <alignment vertical="center"/>
    </xf>
    <xf numFmtId="2" fontId="14" fillId="0" borderId="0" xfId="0" applyNumberFormat="1" applyFont="1" applyFill="1" applyBorder="1" applyAlignment="1">
      <alignment vertical="center"/>
    </xf>
    <xf numFmtId="164" fontId="17" fillId="0" borderId="0" xfId="0" applyNumberFormat="1" applyFont="1" applyAlignment="1">
      <alignment vertical="center"/>
    </xf>
    <xf numFmtId="164" fontId="18" fillId="0" borderId="0" xfId="0" applyNumberFormat="1" applyFont="1" applyFill="1" applyBorder="1" applyAlignment="1">
      <alignment vertical="center"/>
    </xf>
    <xf numFmtId="164" fontId="16" fillId="2" borderId="11" xfId="0" applyNumberFormat="1" applyFont="1" applyFill="1" applyBorder="1" applyAlignment="1">
      <alignment horizontal="centerContinuous" vertical="center"/>
    </xf>
    <xf numFmtId="164" fontId="16" fillId="2" borderId="10" xfId="0" applyNumberFormat="1" applyFont="1" applyFill="1" applyBorder="1" applyAlignment="1">
      <alignment horizontal="centerContinuous" vertical="center"/>
    </xf>
    <xf numFmtId="164" fontId="14" fillId="2" borderId="13" xfId="0" applyNumberFormat="1" applyFont="1" applyFill="1" applyBorder="1" applyAlignment="1">
      <alignment vertical="center"/>
    </xf>
    <xf numFmtId="164" fontId="14" fillId="2" borderId="14" xfId="0" applyNumberFormat="1" applyFont="1" applyFill="1" applyBorder="1" applyAlignment="1">
      <alignment vertical="center"/>
    </xf>
    <xf numFmtId="164" fontId="14" fillId="2" borderId="7" xfId="0" applyNumberFormat="1" applyFont="1" applyFill="1" applyBorder="1" applyAlignment="1">
      <alignment vertical="center"/>
    </xf>
    <xf numFmtId="169" fontId="14" fillId="0" borderId="0" xfId="0" applyNumberFormat="1" applyFont="1" applyBorder="1" applyAlignment="1">
      <alignment vertical="center"/>
    </xf>
    <xf numFmtId="170" fontId="14" fillId="0" borderId="0" xfId="0" applyNumberFormat="1" applyFont="1" applyBorder="1" applyAlignment="1">
      <alignment horizontal="right" vertical="center"/>
    </xf>
    <xf numFmtId="10" fontId="14" fillId="0" borderId="0" xfId="0" applyNumberFormat="1" applyFont="1" applyBorder="1" applyAlignment="1">
      <alignment vertical="center"/>
    </xf>
    <xf numFmtId="164" fontId="1" fillId="2" borderId="4" xfId="0" applyNumberFormat="1" applyFont="1" applyFill="1" applyBorder="1" applyAlignment="1">
      <alignment vertical="center"/>
    </xf>
    <xf numFmtId="164" fontId="1" fillId="2" borderId="11" xfId="0" applyNumberFormat="1" applyFont="1" applyFill="1" applyBorder="1" applyAlignment="1">
      <alignment vertical="center"/>
    </xf>
    <xf numFmtId="164" fontId="1" fillId="2" borderId="6" xfId="0" applyNumberFormat="1" applyFont="1" applyFill="1" applyBorder="1" applyAlignment="1">
      <alignment vertical="center"/>
    </xf>
    <xf numFmtId="164" fontId="1" fillId="2" borderId="10" xfId="0" applyNumberFormat="1" applyFont="1" applyFill="1" applyBorder="1" applyAlignment="1">
      <alignment vertical="center"/>
    </xf>
    <xf numFmtId="164" fontId="8" fillId="2" borderId="1" xfId="0" applyNumberFormat="1" applyFont="1" applyFill="1" applyBorder="1" applyAlignment="1">
      <alignment horizontal="centerContinuous" vertical="center"/>
    </xf>
    <xf numFmtId="164" fontId="8" fillId="2" borderId="15" xfId="0" applyNumberFormat="1" applyFont="1" applyFill="1" applyBorder="1" applyAlignment="1">
      <alignment horizontal="centerContinuous" vertical="center"/>
    </xf>
    <xf numFmtId="164" fontId="8" fillId="2" borderId="2" xfId="0" applyNumberFormat="1" applyFont="1" applyFill="1" applyBorder="1" applyAlignment="1">
      <alignment horizontal="centerContinuous" vertical="center"/>
    </xf>
    <xf numFmtId="164" fontId="22" fillId="0" borderId="0" xfId="0" applyNumberFormat="1" applyFont="1" applyBorder="1" applyAlignment="1">
      <alignment vertical="center"/>
    </xf>
    <xf numFmtId="164" fontId="22" fillId="0" borderId="0" xfId="0" applyNumberFormat="1" applyFont="1" applyAlignment="1">
      <alignment vertical="center"/>
    </xf>
    <xf numFmtId="164" fontId="14" fillId="0" borderId="0" xfId="0" applyNumberFormat="1" applyFont="1" applyFill="1" applyAlignment="1">
      <alignment vertical="center"/>
    </xf>
    <xf numFmtId="164" fontId="15" fillId="2" borderId="1" xfId="0" applyNumberFormat="1" applyFont="1" applyFill="1" applyBorder="1" applyAlignment="1">
      <alignment horizontal="centerContinuous" vertical="center"/>
    </xf>
    <xf numFmtId="164" fontId="15" fillId="2" borderId="15" xfId="0" applyNumberFormat="1" applyFont="1" applyFill="1" applyBorder="1" applyAlignment="1">
      <alignment horizontal="centerContinuous" vertical="center"/>
    </xf>
    <xf numFmtId="164" fontId="15" fillId="2" borderId="2" xfId="0" applyNumberFormat="1" applyFont="1" applyFill="1" applyBorder="1" applyAlignment="1">
      <alignment horizontal="centerContinuous" vertical="center"/>
    </xf>
    <xf numFmtId="164" fontId="15" fillId="2" borderId="3" xfId="0" applyNumberFormat="1" applyFont="1" applyFill="1" applyBorder="1" applyAlignment="1">
      <alignment horizontal="center" vertical="center"/>
    </xf>
    <xf numFmtId="164" fontId="15" fillId="2" borderId="11" xfId="0" applyNumberFormat="1" applyFont="1" applyFill="1" applyBorder="1" applyAlignment="1">
      <alignment horizontal="centerContinuous" vertical="center"/>
    </xf>
    <xf numFmtId="164" fontId="15" fillId="2" borderId="10" xfId="0" applyNumberFormat="1" applyFont="1" applyFill="1" applyBorder="1" applyAlignment="1">
      <alignment horizontal="centerContinuous" vertical="center"/>
    </xf>
    <xf numFmtId="164" fontId="23" fillId="0" borderId="0" xfId="0" applyNumberFormat="1" applyFont="1" applyAlignment="1">
      <alignment vertical="center"/>
    </xf>
    <xf numFmtId="164" fontId="18" fillId="0" borderId="0" xfId="0" applyNumberFormat="1" applyFont="1" applyFill="1" applyBorder="1" applyAlignment="1">
      <alignment vertical="top"/>
    </xf>
    <xf numFmtId="164" fontId="14" fillId="3" borderId="1" xfId="0" applyNumberFormat="1" applyFont="1" applyFill="1" applyBorder="1" applyAlignment="1">
      <alignment vertical="center"/>
    </xf>
    <xf numFmtId="164" fontId="6" fillId="3" borderId="2" xfId="0" applyNumberFormat="1" applyFont="1" applyFill="1" applyBorder="1" applyAlignment="1">
      <alignment horizontal="right" vertical="center"/>
    </xf>
    <xf numFmtId="0" fontId="6" fillId="2" borderId="13" xfId="0" applyFont="1" applyFill="1" applyBorder="1" applyAlignment="1">
      <alignment horizontal="centerContinuous" vertical="center"/>
    </xf>
    <xf numFmtId="164" fontId="14" fillId="2" borderId="8" xfId="0" applyNumberFormat="1" applyFont="1" applyFill="1" applyBorder="1" applyAlignment="1">
      <alignment horizontal="centerContinuous" vertical="center"/>
    </xf>
    <xf numFmtId="169" fontId="24" fillId="0" borderId="16" xfId="0" applyNumberFormat="1" applyFont="1" applyFill="1" applyBorder="1" applyAlignment="1">
      <alignment vertical="center"/>
    </xf>
    <xf numFmtId="164" fontId="14" fillId="4" borderId="2" xfId="0" applyNumberFormat="1" applyFont="1" applyFill="1" applyBorder="1" applyAlignment="1">
      <alignment vertical="center"/>
    </xf>
    <xf numFmtId="164" fontId="14" fillId="0" borderId="16" xfId="0" applyNumberFormat="1" applyFont="1" applyBorder="1" applyAlignment="1">
      <alignment vertical="center"/>
    </xf>
    <xf numFmtId="164" fontId="29" fillId="0" borderId="0" xfId="0" applyNumberFormat="1" applyFont="1" applyFill="1" applyBorder="1" applyAlignment="1">
      <alignment vertical="center"/>
    </xf>
    <xf numFmtId="164" fontId="14" fillId="0" borderId="5" xfId="0" applyNumberFormat="1" applyFont="1" applyBorder="1" applyAlignment="1">
      <alignment vertical="center"/>
    </xf>
    <xf numFmtId="164" fontId="14" fillId="2" borderId="2" xfId="0" applyNumberFormat="1" applyFont="1" applyFill="1" applyBorder="1" applyAlignment="1">
      <alignment horizontal="centerContinuous" vertical="center"/>
    </xf>
    <xf numFmtId="164" fontId="6" fillId="3" borderId="2" xfId="0" applyNumberFormat="1" applyFont="1" applyFill="1" applyBorder="1" applyAlignment="1">
      <alignment vertical="center"/>
    </xf>
    <xf numFmtId="164" fontId="24" fillId="2" borderId="2" xfId="0" applyNumberFormat="1" applyFont="1" applyFill="1" applyBorder="1" applyAlignment="1">
      <alignment horizontal="centerContinuous" vertical="center"/>
    </xf>
    <xf numFmtId="0" fontId="6" fillId="2" borderId="2" xfId="0" applyFont="1" applyFill="1" applyBorder="1" applyAlignment="1">
      <alignment horizontal="center" vertical="center" wrapText="1"/>
    </xf>
    <xf numFmtId="169" fontId="6" fillId="0" borderId="0" xfId="0" applyNumberFormat="1" applyFont="1" applyFill="1" applyBorder="1" applyAlignment="1">
      <alignment vertical="center"/>
    </xf>
    <xf numFmtId="0" fontId="6" fillId="0" borderId="0" xfId="0" applyFont="1" applyFill="1" applyBorder="1" applyAlignment="1">
      <alignment horizontal="center" vertical="center" wrapText="1"/>
    </xf>
    <xf numFmtId="164" fontId="27" fillId="0" borderId="10" xfId="0" applyNumberFormat="1" applyFont="1" applyFill="1" applyBorder="1" applyAlignment="1">
      <alignment horizontal="left" vertical="center" wrapText="1"/>
    </xf>
    <xf numFmtId="164" fontId="29" fillId="0" borderId="0" xfId="0" applyNumberFormat="1" applyFont="1" applyAlignment="1">
      <alignment vertical="center"/>
    </xf>
    <xf numFmtId="164" fontId="6" fillId="0" borderId="0" xfId="0" applyNumberFormat="1" applyFont="1" applyFill="1" applyBorder="1" applyAlignment="1">
      <alignment vertical="center"/>
    </xf>
    <xf numFmtId="164" fontId="1" fillId="0" borderId="0" xfId="0" applyNumberFormat="1" applyFont="1" applyFill="1" applyAlignment="1">
      <alignment vertical="center"/>
    </xf>
    <xf numFmtId="0" fontId="31" fillId="0" borderId="0" xfId="0" applyFont="1" applyAlignment="1">
      <alignment vertical="center" wrapText="1"/>
    </xf>
    <xf numFmtId="169" fontId="24" fillId="0" borderId="10" xfId="0" applyNumberFormat="1" applyFont="1" applyFill="1" applyBorder="1" applyAlignment="1">
      <alignment vertical="center"/>
    </xf>
    <xf numFmtId="164" fontId="32" fillId="2" borderId="3" xfId="0" applyNumberFormat="1" applyFont="1" applyFill="1" applyBorder="1" applyAlignment="1">
      <alignment horizontal="center" vertical="center"/>
    </xf>
    <xf numFmtId="164" fontId="32" fillId="2" borderId="4" xfId="0" applyNumberFormat="1" applyFont="1" applyFill="1" applyBorder="1" applyAlignment="1">
      <alignment horizontal="centerContinuous" vertical="center"/>
    </xf>
    <xf numFmtId="164" fontId="32" fillId="2" borderId="11" xfId="0" applyNumberFormat="1" applyFont="1" applyFill="1" applyBorder="1" applyAlignment="1">
      <alignment horizontal="centerContinuous" vertical="center"/>
    </xf>
    <xf numFmtId="164" fontId="32" fillId="2" borderId="1" xfId="0" applyNumberFormat="1" applyFont="1" applyFill="1" applyBorder="1" applyAlignment="1">
      <alignment horizontal="centerContinuous" vertical="center"/>
    </xf>
    <xf numFmtId="164" fontId="32" fillId="2" borderId="15" xfId="0" applyNumberFormat="1" applyFont="1" applyFill="1" applyBorder="1" applyAlignment="1">
      <alignment horizontal="centerContinuous" vertical="center"/>
    </xf>
    <xf numFmtId="164" fontId="32" fillId="2" borderId="2" xfId="0" applyNumberFormat="1" applyFont="1" applyFill="1" applyBorder="1" applyAlignment="1">
      <alignment horizontal="centerContinuous" vertical="center"/>
    </xf>
    <xf numFmtId="164" fontId="32" fillId="2" borderId="6" xfId="0" applyNumberFormat="1" applyFont="1" applyFill="1" applyBorder="1" applyAlignment="1">
      <alignment horizontal="centerContinuous" vertical="center"/>
    </xf>
    <xf numFmtId="164" fontId="32" fillId="2" borderId="10" xfId="0" applyNumberFormat="1" applyFont="1" applyFill="1" applyBorder="1" applyAlignment="1">
      <alignment horizontal="centerContinuous" vertical="center"/>
    </xf>
    <xf numFmtId="0" fontId="11" fillId="0" borderId="0" xfId="2" applyFont="1" applyFill="1" applyAlignment="1" applyProtection="1">
      <alignment vertical="center"/>
    </xf>
    <xf numFmtId="164" fontId="30" fillId="0" borderId="0" xfId="0" applyNumberFormat="1" applyFont="1" applyFill="1" applyAlignment="1">
      <alignment vertical="center"/>
    </xf>
    <xf numFmtId="0" fontId="13" fillId="0" borderId="0" xfId="0" applyFont="1" applyAlignment="1">
      <alignment vertical="center" wrapText="1"/>
    </xf>
    <xf numFmtId="164" fontId="1" fillId="2" borderId="13" xfId="0" applyNumberFormat="1" applyFont="1" applyFill="1" applyBorder="1" applyAlignment="1">
      <alignment vertical="center"/>
    </xf>
    <xf numFmtId="164" fontId="1" fillId="2" borderId="7" xfId="0" applyNumberFormat="1" applyFont="1" applyFill="1" applyBorder="1" applyAlignment="1">
      <alignment vertical="center"/>
    </xf>
    <xf numFmtId="164" fontId="25" fillId="0" borderId="0" xfId="0" applyNumberFormat="1" applyFont="1" applyAlignment="1">
      <alignment vertical="center"/>
    </xf>
    <xf numFmtId="164" fontId="8" fillId="3" borderId="3" xfId="0" applyNumberFormat="1" applyFont="1" applyFill="1" applyBorder="1" applyAlignment="1">
      <alignment vertical="center"/>
    </xf>
    <xf numFmtId="164" fontId="8" fillId="2" borderId="3" xfId="0" applyNumberFormat="1" applyFont="1" applyFill="1" applyBorder="1" applyAlignment="1">
      <alignment horizontal="center" vertical="center"/>
    </xf>
    <xf numFmtId="164" fontId="8" fillId="3" borderId="2" xfId="0" applyNumberFormat="1" applyFont="1" applyFill="1" applyBorder="1" applyAlignment="1">
      <alignment vertical="center"/>
    </xf>
    <xf numFmtId="49" fontId="8" fillId="2" borderId="3" xfId="0" applyNumberFormat="1" applyFont="1" applyFill="1" applyBorder="1" applyAlignment="1">
      <alignment horizontal="center" vertical="center"/>
    </xf>
    <xf numFmtId="164" fontId="35" fillId="0" borderId="0" xfId="0" applyNumberFormat="1" applyFont="1" applyAlignment="1">
      <alignment vertical="center"/>
    </xf>
    <xf numFmtId="0" fontId="3" fillId="0" borderId="0" xfId="0" applyFont="1" applyFill="1" applyAlignment="1">
      <alignment vertical="center"/>
    </xf>
    <xf numFmtId="0" fontId="0" fillId="0" borderId="0" xfId="0" applyFill="1" applyAlignment="1">
      <alignment vertical="center"/>
    </xf>
    <xf numFmtId="0" fontId="9" fillId="0" borderId="3" xfId="0" applyFont="1" applyFill="1" applyBorder="1" applyAlignment="1">
      <alignment horizontal="center" vertical="center"/>
    </xf>
    <xf numFmtId="0" fontId="10" fillId="0" borderId="7" xfId="0" applyFont="1" applyFill="1" applyBorder="1" applyAlignment="1">
      <alignment horizontal="center" vertical="center"/>
    </xf>
    <xf numFmtId="164" fontId="16" fillId="2" borderId="4" xfId="0" applyNumberFormat="1" applyFont="1" applyFill="1" applyBorder="1" applyAlignment="1">
      <alignment horizontal="centerContinuous" vertical="center"/>
    </xf>
    <xf numFmtId="0" fontId="37" fillId="0" borderId="0" xfId="0" applyFont="1" applyAlignment="1">
      <alignment vertical="center" wrapText="1"/>
    </xf>
    <xf numFmtId="0" fontId="10" fillId="0" borderId="17" xfId="0" applyFont="1" applyFill="1" applyBorder="1" applyAlignment="1">
      <alignment horizontal="center" vertical="center"/>
    </xf>
    <xf numFmtId="0" fontId="10" fillId="0" borderId="17" xfId="0" applyFont="1" applyBorder="1" applyAlignment="1">
      <alignment horizontal="center" vertical="center"/>
    </xf>
    <xf numFmtId="0" fontId="9" fillId="0" borderId="17" xfId="0" applyFont="1" applyFill="1" applyBorder="1" applyAlignment="1">
      <alignment horizontal="center" vertical="center"/>
    </xf>
    <xf numFmtId="0" fontId="9" fillId="0" borderId="13" xfId="0" applyFont="1" applyFill="1" applyBorder="1" applyAlignment="1">
      <alignment horizontal="center" vertical="center"/>
    </xf>
    <xf numFmtId="0" fontId="10" fillId="0" borderId="13" xfId="0" applyFont="1" applyBorder="1" applyAlignment="1">
      <alignment horizontal="center" vertical="center"/>
    </xf>
    <xf numFmtId="0" fontId="10" fillId="0" borderId="13" xfId="0" applyFont="1" applyBorder="1" applyAlignment="1">
      <alignment vertical="center"/>
    </xf>
    <xf numFmtId="0" fontId="10" fillId="0" borderId="13" xfId="0" applyFont="1" applyFill="1" applyBorder="1" applyAlignment="1">
      <alignment horizontal="center" vertical="center"/>
    </xf>
    <xf numFmtId="168" fontId="10" fillId="0" borderId="17" xfId="0" applyNumberFormat="1" applyFont="1" applyBorder="1" applyAlignment="1">
      <alignment vertical="center"/>
    </xf>
    <xf numFmtId="168" fontId="10" fillId="0" borderId="17" xfId="0" applyNumberFormat="1" applyFont="1" applyFill="1" applyBorder="1" applyAlignment="1">
      <alignment vertical="center"/>
    </xf>
    <xf numFmtId="0" fontId="10" fillId="0" borderId="17" xfId="0" applyFont="1" applyBorder="1" applyAlignment="1">
      <alignment vertical="center"/>
    </xf>
    <xf numFmtId="164" fontId="14" fillId="0" borderId="8" xfId="0" applyNumberFormat="1" applyFont="1" applyBorder="1" applyAlignment="1">
      <alignment vertical="center"/>
    </xf>
    <xf numFmtId="164" fontId="10" fillId="0" borderId="11" xfId="0" applyNumberFormat="1" applyFont="1" applyFill="1" applyBorder="1" applyAlignment="1">
      <alignment vertical="center"/>
    </xf>
    <xf numFmtId="164" fontId="22" fillId="0" borderId="8" xfId="0" applyNumberFormat="1" applyFont="1" applyBorder="1" applyAlignment="1">
      <alignment vertical="center"/>
    </xf>
    <xf numFmtId="164" fontId="18" fillId="0" borderId="8" xfId="0" applyNumberFormat="1" applyFont="1" applyFill="1" applyBorder="1" applyAlignment="1">
      <alignment vertical="top"/>
    </xf>
    <xf numFmtId="10" fontId="14" fillId="0" borderId="8" xfId="0" applyNumberFormat="1" applyFont="1" applyBorder="1" applyAlignment="1">
      <alignment vertical="center"/>
    </xf>
    <xf numFmtId="164" fontId="8" fillId="2" borderId="13" xfId="0" applyNumberFormat="1" applyFont="1" applyFill="1" applyBorder="1" applyAlignment="1">
      <alignment horizontal="center" vertical="center"/>
    </xf>
    <xf numFmtId="164" fontId="10" fillId="2" borderId="15" xfId="0" applyNumberFormat="1" applyFont="1" applyFill="1" applyBorder="1" applyAlignment="1">
      <alignment horizontal="centerContinuous" vertical="center"/>
    </xf>
    <xf numFmtId="0" fontId="8" fillId="2" borderId="15" xfId="0" applyNumberFormat="1" applyFont="1" applyFill="1" applyBorder="1" applyAlignment="1">
      <alignment horizontal="centerContinuous" vertical="center"/>
    </xf>
    <xf numFmtId="164" fontId="14" fillId="2" borderId="15" xfId="0" applyNumberFormat="1" applyFont="1" applyFill="1" applyBorder="1" applyAlignment="1">
      <alignment horizontal="centerContinuous" vertical="center"/>
    </xf>
    <xf numFmtId="164" fontId="14" fillId="2" borderId="2" xfId="0" applyNumberFormat="1" applyFont="1" applyFill="1" applyBorder="1" applyAlignment="1">
      <alignment vertical="center"/>
    </xf>
    <xf numFmtId="164" fontId="6" fillId="3" borderId="11" xfId="0" applyNumberFormat="1" applyFont="1" applyFill="1" applyBorder="1" applyAlignment="1">
      <alignment vertical="center"/>
    </xf>
    <xf numFmtId="164" fontId="16" fillId="2" borderId="8" xfId="0" applyNumberFormat="1" applyFont="1" applyFill="1" applyBorder="1" applyAlignment="1">
      <alignment horizontal="centerContinuous" vertical="center"/>
    </xf>
    <xf numFmtId="164" fontId="25" fillId="0" borderId="0" xfId="0" applyNumberFormat="1" applyFont="1" applyFill="1" applyAlignment="1">
      <alignment vertical="center"/>
    </xf>
    <xf numFmtId="173" fontId="6" fillId="3" borderId="3" xfId="0" applyNumberFormat="1" applyFont="1" applyFill="1" applyBorder="1" applyAlignment="1">
      <alignment vertical="center"/>
    </xf>
    <xf numFmtId="173" fontId="6" fillId="3" borderId="13" xfId="0" applyNumberFormat="1" applyFont="1" applyFill="1" applyBorder="1" applyAlignment="1">
      <alignment vertical="center"/>
    </xf>
    <xf numFmtId="173" fontId="6" fillId="4" borderId="2" xfId="0" applyNumberFormat="1" applyFont="1" applyFill="1" applyBorder="1" applyAlignment="1">
      <alignment vertical="center"/>
    </xf>
    <xf numFmtId="173" fontId="24" fillId="0" borderId="7" xfId="0" applyNumberFormat="1" applyFont="1" applyBorder="1" applyAlignment="1">
      <alignment vertical="center"/>
    </xf>
    <xf numFmtId="0" fontId="9" fillId="0" borderId="7" xfId="0" applyFont="1" applyFill="1" applyBorder="1" applyAlignment="1">
      <alignment horizontal="center" vertical="center"/>
    </xf>
    <xf numFmtId="0" fontId="8" fillId="0" borderId="0" xfId="0" applyFont="1" applyFill="1" applyBorder="1" applyAlignment="1">
      <alignment vertical="center"/>
    </xf>
    <xf numFmtId="168" fontId="10" fillId="0" borderId="0" xfId="0" applyNumberFormat="1" applyFont="1" applyFill="1" applyBorder="1" applyAlignment="1">
      <alignment vertical="center"/>
    </xf>
    <xf numFmtId="0" fontId="10" fillId="0" borderId="0" xfId="0" applyFont="1" applyFill="1" applyBorder="1" applyAlignment="1">
      <alignment horizontal="center" vertical="center"/>
    </xf>
    <xf numFmtId="164" fontId="10" fillId="2" borderId="2" xfId="0" applyNumberFormat="1" applyFont="1" applyFill="1" applyBorder="1" applyAlignment="1">
      <alignment horizontal="centerContinuous" vertical="center"/>
    </xf>
    <xf numFmtId="0" fontId="10" fillId="0" borderId="18" xfId="0" applyFont="1" applyBorder="1" applyAlignment="1">
      <alignment horizontal="center" vertical="center"/>
    </xf>
    <xf numFmtId="0" fontId="7" fillId="0" borderId="0" xfId="0" applyFont="1" applyFill="1" applyAlignment="1">
      <alignment vertical="center"/>
    </xf>
    <xf numFmtId="164" fontId="42" fillId="0" borderId="0" xfId="0" applyNumberFormat="1" applyFont="1" applyAlignment="1">
      <alignment vertical="center"/>
    </xf>
    <xf numFmtId="0" fontId="10" fillId="0" borderId="0" xfId="0" applyFont="1" applyAlignment="1">
      <alignment horizontal="left" vertical="center" readingOrder="1"/>
    </xf>
    <xf numFmtId="164" fontId="10" fillId="0" borderId="10" xfId="0" applyNumberFormat="1" applyFont="1" applyFill="1" applyBorder="1" applyAlignment="1">
      <alignment vertical="center"/>
    </xf>
    <xf numFmtId="49" fontId="8" fillId="2" borderId="2" xfId="0" applyNumberFormat="1" applyFont="1" applyFill="1" applyBorder="1" applyAlignment="1">
      <alignment horizontal="center" vertical="center"/>
    </xf>
    <xf numFmtId="164" fontId="32" fillId="6" borderId="24" xfId="0" applyNumberFormat="1" applyFont="1" applyFill="1" applyBorder="1" applyAlignment="1">
      <alignment horizontal="centerContinuous" vertical="center" wrapText="1"/>
    </xf>
    <xf numFmtId="164" fontId="14" fillId="6" borderId="0" xfId="0" applyNumberFormat="1" applyFont="1" applyFill="1" applyBorder="1" applyAlignment="1">
      <alignment vertical="center"/>
    </xf>
    <xf numFmtId="164" fontId="14" fillId="6" borderId="8" xfId="0" applyNumberFormat="1" applyFont="1" applyFill="1" applyBorder="1" applyAlignment="1">
      <alignment vertical="center"/>
    </xf>
    <xf numFmtId="164" fontId="14" fillId="6" borderId="11" xfId="0" applyNumberFormat="1" applyFont="1" applyFill="1" applyBorder="1" applyAlignment="1">
      <alignment vertical="center"/>
    </xf>
    <xf numFmtId="164" fontId="14" fillId="6" borderId="16" xfId="0" applyNumberFormat="1" applyFont="1" applyFill="1" applyBorder="1" applyAlignment="1">
      <alignment vertical="center"/>
    </xf>
    <xf numFmtId="164" fontId="32" fillId="5" borderId="15" xfId="0" applyNumberFormat="1" applyFont="1" applyFill="1" applyBorder="1" applyAlignment="1">
      <alignment vertical="center"/>
    </xf>
    <xf numFmtId="164" fontId="14" fillId="6" borderId="24" xfId="0" applyNumberFormat="1" applyFont="1" applyFill="1" applyBorder="1" applyAlignment="1">
      <alignment horizontal="centerContinuous" vertical="center" wrapText="1"/>
    </xf>
    <xf numFmtId="164" fontId="14" fillId="6" borderId="25" xfId="0" applyNumberFormat="1" applyFont="1" applyFill="1" applyBorder="1" applyAlignment="1">
      <alignment horizontal="centerContinuous" vertical="center" wrapText="1"/>
    </xf>
    <xf numFmtId="164" fontId="8" fillId="0" borderId="7" xfId="0" applyNumberFormat="1" applyFont="1" applyFill="1" applyBorder="1" applyAlignment="1">
      <alignment vertical="center"/>
    </xf>
    <xf numFmtId="164" fontId="10" fillId="0" borderId="7" xfId="0" applyNumberFormat="1" applyFont="1" applyFill="1" applyBorder="1" applyAlignment="1">
      <alignment vertical="center"/>
    </xf>
    <xf numFmtId="164" fontId="26" fillId="3" borderId="27" xfId="0" applyNumberFormat="1" applyFont="1" applyFill="1" applyBorder="1" applyAlignment="1">
      <alignment vertical="center"/>
    </xf>
    <xf numFmtId="164" fontId="14" fillId="3" borderId="28" xfId="0" applyNumberFormat="1" applyFont="1" applyFill="1" applyBorder="1" applyAlignment="1">
      <alignment vertical="center"/>
    </xf>
    <xf numFmtId="164" fontId="8" fillId="3" borderId="29" xfId="0" applyNumberFormat="1" applyFont="1" applyFill="1" applyBorder="1" applyAlignment="1">
      <alignment vertical="center"/>
    </xf>
    <xf numFmtId="164" fontId="10" fillId="3" borderId="29" xfId="0" applyNumberFormat="1" applyFont="1" applyFill="1" applyBorder="1" applyAlignment="1">
      <alignment vertical="center"/>
    </xf>
    <xf numFmtId="164" fontId="10" fillId="3" borderId="30" xfId="0" applyNumberFormat="1" applyFont="1" applyFill="1" applyBorder="1" applyAlignment="1">
      <alignment vertical="center"/>
    </xf>
    <xf numFmtId="164" fontId="10" fillId="3" borderId="29" xfId="0" applyNumberFormat="1" applyFont="1" applyFill="1" applyBorder="1" applyAlignment="1">
      <alignment horizontal="right" vertical="center"/>
    </xf>
    <xf numFmtId="164" fontId="10" fillId="3" borderId="30" xfId="0" applyNumberFormat="1" applyFont="1" applyFill="1" applyBorder="1" applyAlignment="1">
      <alignment horizontal="right" vertical="center"/>
    </xf>
    <xf numFmtId="3" fontId="38" fillId="3" borderId="29" xfId="0" applyNumberFormat="1" applyFont="1" applyFill="1" applyBorder="1" applyAlignment="1">
      <alignment vertical="center"/>
    </xf>
    <xf numFmtId="3" fontId="39" fillId="3" borderId="29" xfId="0" applyNumberFormat="1" applyFont="1" applyFill="1" applyBorder="1" applyAlignment="1">
      <alignment horizontal="right" vertical="center"/>
    </xf>
    <xf numFmtId="3" fontId="39" fillId="3" borderId="29" xfId="0" applyNumberFormat="1" applyFont="1" applyFill="1" applyBorder="1" applyAlignment="1">
      <alignment vertical="center"/>
    </xf>
    <xf numFmtId="164" fontId="26" fillId="3" borderId="29" xfId="0" applyNumberFormat="1" applyFont="1" applyFill="1" applyBorder="1" applyAlignment="1">
      <alignment vertical="center"/>
    </xf>
    <xf numFmtId="3" fontId="8" fillId="3" borderId="29" xfId="0" applyNumberFormat="1" applyFont="1" applyFill="1" applyBorder="1" applyAlignment="1">
      <alignment vertical="center"/>
    </xf>
    <xf numFmtId="3" fontId="26" fillId="3" borderId="29" xfId="0" applyNumberFormat="1" applyFont="1" applyFill="1" applyBorder="1" applyAlignment="1">
      <alignment vertical="center"/>
    </xf>
    <xf numFmtId="164" fontId="14" fillId="0" borderId="28" xfId="0" applyNumberFormat="1" applyFont="1" applyFill="1" applyBorder="1" applyAlignment="1">
      <alignment vertical="center"/>
    </xf>
    <xf numFmtId="164" fontId="10" fillId="0" borderId="26" xfId="0" applyNumberFormat="1" applyFont="1" applyBorder="1" applyAlignment="1">
      <alignment vertical="center"/>
    </xf>
    <xf numFmtId="164" fontId="10" fillId="0" borderId="26" xfId="0" applyNumberFormat="1" applyFont="1" applyFill="1" applyBorder="1" applyAlignment="1">
      <alignment vertical="center"/>
    </xf>
    <xf numFmtId="164" fontId="8" fillId="0" borderId="13" xfId="0" applyNumberFormat="1" applyFont="1" applyFill="1" applyBorder="1" applyAlignment="1">
      <alignment vertical="center"/>
    </xf>
    <xf numFmtId="164" fontId="8" fillId="0" borderId="34" xfId="0" applyNumberFormat="1" applyFont="1" applyFill="1" applyBorder="1" applyAlignment="1">
      <alignment vertical="center"/>
    </xf>
    <xf numFmtId="164" fontId="10" fillId="0" borderId="36" xfId="0" applyNumberFormat="1" applyFont="1" applyFill="1" applyBorder="1" applyAlignment="1">
      <alignment vertical="center"/>
    </xf>
    <xf numFmtId="164" fontId="10" fillId="0" borderId="34" xfId="0" applyNumberFormat="1" applyFont="1" applyFill="1" applyBorder="1" applyAlignment="1">
      <alignment vertical="center"/>
    </xf>
    <xf numFmtId="173" fontId="24" fillId="0" borderId="13" xfId="0" applyNumberFormat="1" applyFont="1" applyBorder="1" applyAlignment="1">
      <alignment vertical="center"/>
    </xf>
    <xf numFmtId="164" fontId="14" fillId="0" borderId="35" xfId="0" applyNumberFormat="1" applyFont="1" applyFill="1" applyBorder="1" applyAlignment="1">
      <alignment vertical="center"/>
    </xf>
    <xf numFmtId="164" fontId="14" fillId="0" borderId="37" xfId="0" applyNumberFormat="1" applyFont="1" applyBorder="1" applyAlignment="1">
      <alignment vertical="center"/>
    </xf>
    <xf numFmtId="173" fontId="24" fillId="0" borderId="34" xfId="0" applyNumberFormat="1" applyFont="1" applyFill="1" applyBorder="1" applyAlignment="1">
      <alignment vertical="center"/>
    </xf>
    <xf numFmtId="164" fontId="24" fillId="0" borderId="35" xfId="0" applyNumberFormat="1" applyFont="1" applyFill="1" applyBorder="1" applyAlignment="1">
      <alignment vertical="center"/>
    </xf>
    <xf numFmtId="164" fontId="24" fillId="0" borderId="36" xfId="0" applyNumberFormat="1" applyFont="1" applyFill="1" applyBorder="1" applyAlignment="1">
      <alignment vertical="center"/>
    </xf>
    <xf numFmtId="173" fontId="24" fillId="0" borderId="34" xfId="0" applyNumberFormat="1" applyFont="1" applyBorder="1" applyAlignment="1">
      <alignment vertical="center"/>
    </xf>
    <xf numFmtId="168" fontId="14" fillId="0" borderId="4" xfId="0" applyNumberFormat="1" applyFont="1" applyBorder="1" applyAlignment="1">
      <alignment vertical="center"/>
    </xf>
    <xf numFmtId="0" fontId="14" fillId="0" borderId="35" xfId="0" applyNumberFormat="1" applyFont="1" applyBorder="1" applyAlignment="1">
      <alignment vertical="center"/>
    </xf>
    <xf numFmtId="168" fontId="14" fillId="0" borderId="35" xfId="0" applyNumberFormat="1" applyFont="1" applyBorder="1" applyAlignment="1">
      <alignment vertical="center"/>
    </xf>
    <xf numFmtId="172" fontId="21" fillId="0" borderId="34" xfId="0" quotePrefix="1" applyNumberFormat="1" applyFont="1" applyFill="1" applyBorder="1" applyAlignment="1">
      <alignment horizontal="right" vertical="center"/>
    </xf>
    <xf numFmtId="0" fontId="14" fillId="0" borderId="34" xfId="0" applyNumberFormat="1" applyFont="1" applyBorder="1" applyAlignment="1">
      <alignment vertical="center"/>
    </xf>
    <xf numFmtId="168" fontId="14" fillId="0" borderId="34" xfId="0" applyNumberFormat="1" applyFont="1" applyBorder="1" applyAlignment="1">
      <alignment vertical="center"/>
    </xf>
    <xf numFmtId="164" fontId="6" fillId="0" borderId="34" xfId="0" applyNumberFormat="1" applyFont="1" applyFill="1" applyBorder="1" applyAlignment="1">
      <alignment vertical="center"/>
    </xf>
    <xf numFmtId="172" fontId="41" fillId="0" borderId="34" xfId="0" quotePrefix="1" applyNumberFormat="1" applyFont="1" applyFill="1" applyBorder="1" applyAlignment="1">
      <alignment horizontal="right" vertical="center"/>
    </xf>
    <xf numFmtId="0" fontId="14" fillId="0" borderId="38" xfId="0" applyNumberFormat="1" applyFont="1" applyBorder="1" applyAlignment="1">
      <alignment vertical="center"/>
    </xf>
    <xf numFmtId="164" fontId="14" fillId="0" borderId="5" xfId="0" applyNumberFormat="1" applyFont="1" applyFill="1" applyBorder="1" applyAlignment="1">
      <alignment vertical="center"/>
    </xf>
    <xf numFmtId="164" fontId="14" fillId="0" borderId="0" xfId="3" applyNumberFormat="1" applyFont="1" applyBorder="1" applyAlignment="1">
      <alignment vertical="center"/>
    </xf>
    <xf numFmtId="164" fontId="14" fillId="0" borderId="0" xfId="3" applyNumberFormat="1" applyFont="1" applyAlignment="1">
      <alignment vertical="center"/>
    </xf>
    <xf numFmtId="164" fontId="14" fillId="0" borderId="0" xfId="3" applyNumberFormat="1" applyFont="1" applyFill="1" applyBorder="1" applyAlignment="1">
      <alignment vertical="center"/>
    </xf>
    <xf numFmtId="164" fontId="29" fillId="0" borderId="0" xfId="3" applyNumberFormat="1" applyFont="1" applyFill="1" applyBorder="1" applyAlignment="1">
      <alignment vertical="center"/>
    </xf>
    <xf numFmtId="164" fontId="14" fillId="0" borderId="9" xfId="3" applyNumberFormat="1" applyFont="1" applyFill="1" applyBorder="1" applyAlignment="1">
      <alignment vertical="center"/>
    </xf>
    <xf numFmtId="164" fontId="14" fillId="0" borderId="16" xfId="3" applyNumberFormat="1" applyFont="1" applyBorder="1" applyAlignment="1">
      <alignment vertical="center"/>
    </xf>
    <xf numFmtId="164" fontId="35" fillId="0" borderId="0" xfId="3" applyNumberFormat="1" applyFont="1" applyAlignment="1">
      <alignment vertical="center"/>
    </xf>
    <xf numFmtId="164" fontId="14" fillId="3" borderId="1" xfId="3" applyNumberFormat="1" applyFont="1" applyFill="1" applyBorder="1" applyAlignment="1">
      <alignment vertical="center"/>
    </xf>
    <xf numFmtId="164" fontId="14" fillId="3" borderId="15" xfId="3" applyNumberFormat="1" applyFont="1" applyFill="1" applyBorder="1" applyAlignment="1">
      <alignment vertical="center"/>
    </xf>
    <xf numFmtId="164" fontId="6" fillId="3" borderId="2" xfId="3" applyNumberFormat="1" applyFont="1" applyFill="1" applyBorder="1" applyAlignment="1">
      <alignment horizontal="right" vertical="center"/>
    </xf>
    <xf numFmtId="164" fontId="6" fillId="3" borderId="3" xfId="3" applyNumberFormat="1" applyFont="1" applyFill="1" applyBorder="1" applyAlignment="1">
      <alignment vertical="center"/>
    </xf>
    <xf numFmtId="173" fontId="6" fillId="3" borderId="3" xfId="3" applyNumberFormat="1" applyFont="1" applyFill="1" applyBorder="1" applyAlignment="1">
      <alignment vertical="center"/>
    </xf>
    <xf numFmtId="164" fontId="14" fillId="0" borderId="0" xfId="3" applyNumberFormat="1" applyFont="1" applyFill="1" applyAlignment="1">
      <alignment vertical="center"/>
    </xf>
    <xf numFmtId="164" fontId="14" fillId="0" borderId="4" xfId="3" applyNumberFormat="1" applyFont="1" applyFill="1" applyBorder="1" applyAlignment="1">
      <alignment vertical="center"/>
    </xf>
    <xf numFmtId="164" fontId="14" fillId="0" borderId="8" xfId="3" applyNumberFormat="1" applyFont="1" applyFill="1" applyBorder="1" applyAlignment="1">
      <alignment vertical="center"/>
    </xf>
    <xf numFmtId="164" fontId="14" fillId="0" borderId="8" xfId="3" applyNumberFormat="1" applyFont="1" applyBorder="1" applyAlignment="1">
      <alignment vertical="center"/>
    </xf>
    <xf numFmtId="165" fontId="14" fillId="0" borderId="13" xfId="3" applyNumberFormat="1" applyFont="1" applyBorder="1" applyAlignment="1">
      <alignment vertical="center"/>
    </xf>
    <xf numFmtId="173" fontId="14" fillId="0" borderId="14" xfId="3" applyNumberFormat="1" applyFont="1" applyFill="1" applyBorder="1" applyAlignment="1">
      <alignment vertical="center"/>
    </xf>
    <xf numFmtId="164" fontId="14" fillId="0" borderId="35" xfId="3" applyNumberFormat="1" applyFont="1" applyFill="1" applyBorder="1" applyAlignment="1">
      <alignment vertical="center"/>
    </xf>
    <xf numFmtId="164" fontId="14" fillId="0" borderId="37" xfId="3" applyNumberFormat="1" applyFont="1" applyFill="1" applyBorder="1" applyAlignment="1">
      <alignment vertical="center"/>
    </xf>
    <xf numFmtId="164" fontId="14" fillId="0" borderId="37" xfId="3" applyNumberFormat="1" applyFont="1" applyBorder="1" applyAlignment="1">
      <alignment vertical="center"/>
    </xf>
    <xf numFmtId="165" fontId="14" fillId="0" borderId="34" xfId="3" applyNumberFormat="1" applyFont="1" applyBorder="1" applyAlignment="1">
      <alignment vertical="center"/>
    </xf>
    <xf numFmtId="173" fontId="14" fillId="0" borderId="34" xfId="3" applyNumberFormat="1" applyFont="1" applyFill="1" applyBorder="1" applyAlignment="1">
      <alignment vertical="center"/>
    </xf>
    <xf numFmtId="164" fontId="14" fillId="0" borderId="5" xfId="3" applyNumberFormat="1" applyFont="1" applyFill="1" applyBorder="1" applyAlignment="1">
      <alignment vertical="center"/>
    </xf>
    <xf numFmtId="164" fontId="18" fillId="0" borderId="0" xfId="3" applyNumberFormat="1" applyFont="1" applyFill="1" applyBorder="1" applyAlignment="1">
      <alignment vertical="center"/>
    </xf>
    <xf numFmtId="0" fontId="6" fillId="2" borderId="13" xfId="3" applyFont="1" applyFill="1" applyBorder="1" applyAlignment="1">
      <alignment horizontal="centerContinuous" vertical="center"/>
    </xf>
    <xf numFmtId="0" fontId="6" fillId="2" borderId="8" xfId="3" applyFont="1" applyFill="1" applyBorder="1" applyAlignment="1">
      <alignment horizontal="centerContinuous" vertical="center"/>
    </xf>
    <xf numFmtId="164" fontId="14" fillId="2" borderId="2" xfId="3" applyNumberFormat="1" applyFont="1" applyFill="1" applyBorder="1" applyAlignment="1">
      <alignment horizontal="centerContinuous" vertical="center"/>
    </xf>
    <xf numFmtId="0" fontId="6" fillId="2" borderId="2" xfId="3" applyFont="1" applyFill="1" applyBorder="1" applyAlignment="1">
      <alignment horizontal="center" vertical="center" wrapText="1"/>
    </xf>
    <xf numFmtId="0" fontId="8" fillId="2" borderId="3" xfId="3" applyFont="1" applyFill="1" applyBorder="1" applyAlignment="1">
      <alignment horizontal="centerContinuous" vertical="center" wrapText="1"/>
    </xf>
    <xf numFmtId="164" fontId="25" fillId="0" borderId="0" xfId="3" applyNumberFormat="1" applyFont="1" applyAlignment="1">
      <alignment vertical="center"/>
    </xf>
    <xf numFmtId="164" fontId="43" fillId="0" borderId="0" xfId="3" applyNumberFormat="1" applyFont="1" applyFill="1" applyAlignment="1">
      <alignment vertical="center"/>
    </xf>
    <xf numFmtId="0" fontId="6" fillId="3" borderId="1" xfId="3" applyNumberFormat="1" applyFont="1" applyFill="1" applyBorder="1" applyAlignment="1">
      <alignment vertical="center"/>
    </xf>
    <xf numFmtId="0" fontId="6" fillId="3" borderId="15" xfId="3" applyNumberFormat="1" applyFont="1" applyFill="1" applyBorder="1" applyAlignment="1">
      <alignment vertical="center"/>
    </xf>
    <xf numFmtId="164" fontId="14" fillId="3" borderId="2" xfId="3" applyNumberFormat="1" applyFont="1" applyFill="1" applyBorder="1" applyAlignment="1">
      <alignment vertical="center"/>
    </xf>
    <xf numFmtId="167" fontId="6" fillId="3" borderId="3" xfId="3" applyNumberFormat="1" applyFont="1" applyFill="1" applyBorder="1" applyAlignment="1">
      <alignment vertical="center"/>
    </xf>
    <xf numFmtId="169" fontId="6" fillId="3" borderId="2" xfId="3" applyNumberFormat="1" applyFont="1" applyFill="1" applyBorder="1" applyAlignment="1">
      <alignment vertical="center"/>
    </xf>
    <xf numFmtId="167" fontId="14" fillId="0" borderId="13" xfId="3" applyNumberFormat="1" applyFont="1" applyFill="1" applyBorder="1" applyAlignment="1">
      <alignment vertical="center"/>
    </xf>
    <xf numFmtId="0" fontId="10" fillId="0" borderId="35" xfId="3" applyNumberFormat="1" applyFont="1" applyFill="1" applyBorder="1" applyAlignment="1">
      <alignment vertical="center"/>
    </xf>
    <xf numFmtId="0" fontId="10" fillId="0" borderId="37" xfId="3" applyNumberFormat="1" applyFont="1" applyFill="1" applyBorder="1" applyAlignment="1">
      <alignment vertical="center"/>
    </xf>
    <xf numFmtId="167" fontId="14" fillId="0" borderId="34" xfId="3" applyNumberFormat="1" applyFont="1" applyFill="1" applyBorder="1" applyAlignment="1">
      <alignment vertical="center"/>
    </xf>
    <xf numFmtId="169" fontId="14" fillId="0" borderId="36" xfId="3" applyNumberFormat="1" applyFont="1" applyFill="1" applyBorder="1" applyAlignment="1">
      <alignment vertical="center"/>
    </xf>
    <xf numFmtId="169" fontId="14" fillId="0" borderId="10" xfId="3" applyNumberFormat="1" applyFont="1" applyFill="1" applyBorder="1" applyAlignment="1">
      <alignment vertical="center"/>
    </xf>
    <xf numFmtId="0" fontId="8" fillId="3" borderId="1" xfId="3" applyNumberFormat="1" applyFont="1" applyFill="1" applyBorder="1" applyAlignment="1">
      <alignment horizontal="centerContinuous" vertical="center"/>
    </xf>
    <xf numFmtId="0" fontId="10" fillId="0" borderId="0" xfId="3" applyNumberFormat="1" applyFont="1" applyFill="1" applyBorder="1" applyAlignment="1">
      <alignment vertical="center"/>
    </xf>
    <xf numFmtId="167" fontId="14" fillId="0" borderId="42" xfId="3" applyNumberFormat="1" applyFont="1" applyFill="1" applyBorder="1" applyAlignment="1">
      <alignment vertical="center"/>
    </xf>
    <xf numFmtId="0" fontId="10" fillId="0" borderId="35" xfId="3" applyFont="1" applyFill="1" applyBorder="1" applyAlignment="1">
      <alignment vertical="center"/>
    </xf>
    <xf numFmtId="0" fontId="10" fillId="0" borderId="37" xfId="3" applyFont="1" applyFill="1" applyBorder="1" applyAlignment="1">
      <alignment vertical="center"/>
    </xf>
    <xf numFmtId="0" fontId="10" fillId="0" borderId="36" xfId="3" applyFont="1" applyFill="1" applyBorder="1" applyAlignment="1">
      <alignment vertical="center"/>
    </xf>
    <xf numFmtId="0" fontId="10" fillId="0" borderId="35" xfId="3" applyFont="1" applyBorder="1" applyAlignment="1">
      <alignment vertical="center"/>
    </xf>
    <xf numFmtId="167" fontId="6" fillId="4" borderId="3" xfId="3" applyNumberFormat="1" applyFont="1" applyFill="1" applyBorder="1" applyAlignment="1">
      <alignment vertical="center"/>
    </xf>
    <xf numFmtId="164" fontId="14" fillId="2" borderId="11" xfId="3" applyNumberFormat="1" applyFont="1" applyFill="1" applyBorder="1" applyAlignment="1">
      <alignment horizontal="centerContinuous" vertical="center"/>
    </xf>
    <xf numFmtId="0" fontId="6" fillId="0" borderId="0" xfId="3" applyFont="1" applyFill="1" applyBorder="1" applyAlignment="1">
      <alignment horizontal="center" vertical="center" wrapText="1"/>
    </xf>
    <xf numFmtId="164" fontId="14" fillId="0" borderId="11" xfId="3" applyNumberFormat="1" applyFont="1" applyFill="1" applyBorder="1" applyAlignment="1">
      <alignment vertical="center"/>
    </xf>
    <xf numFmtId="169" fontId="7" fillId="0" borderId="0" xfId="3" applyNumberFormat="1" applyFont="1" applyFill="1" applyBorder="1" applyAlignment="1">
      <alignment vertical="center"/>
    </xf>
    <xf numFmtId="164" fontId="14" fillId="0" borderId="36" xfId="3" applyNumberFormat="1" applyFont="1" applyFill="1" applyBorder="1" applyAlignment="1">
      <alignment vertical="center"/>
    </xf>
    <xf numFmtId="169" fontId="6" fillId="0" borderId="0" xfId="3" applyNumberFormat="1" applyFont="1" applyFill="1" applyBorder="1" applyAlignment="1">
      <alignment vertical="center"/>
    </xf>
    <xf numFmtId="0" fontId="14" fillId="0" borderId="6" xfId="3" applyNumberFormat="1" applyFont="1" applyFill="1" applyBorder="1" applyAlignment="1">
      <alignment vertical="center"/>
    </xf>
    <xf numFmtId="164" fontId="18" fillId="0" borderId="10" xfId="3" applyNumberFormat="1" applyFont="1" applyFill="1" applyBorder="1" applyAlignment="1">
      <alignment horizontal="left" vertical="center" wrapText="1"/>
    </xf>
    <xf numFmtId="0" fontId="6" fillId="3" borderId="1" xfId="3" applyFont="1" applyFill="1" applyBorder="1" applyAlignment="1">
      <alignment horizontal="centerContinuous" vertical="center"/>
    </xf>
    <xf numFmtId="169" fontId="6" fillId="3" borderId="2" xfId="3" applyNumberFormat="1" applyFont="1" applyFill="1" applyBorder="1" applyAlignment="1">
      <alignment horizontal="right" vertical="center" wrapText="1"/>
    </xf>
    <xf numFmtId="164" fontId="18" fillId="0" borderId="0" xfId="3" applyNumberFormat="1" applyFont="1" applyFill="1" applyBorder="1" applyAlignment="1">
      <alignment vertical="top"/>
    </xf>
    <xf numFmtId="164" fontId="18" fillId="0" borderId="0" xfId="3" applyNumberFormat="1" applyFont="1" applyFill="1" applyBorder="1" applyAlignment="1"/>
    <xf numFmtId="164" fontId="14" fillId="0" borderId="4" xfId="3" applyNumberFormat="1" applyFont="1" applyFill="1" applyBorder="1" applyAlignment="1">
      <alignment horizontal="left" vertical="center"/>
    </xf>
    <xf numFmtId="169" fontId="14" fillId="0" borderId="11" xfId="3" applyNumberFormat="1" applyFont="1" applyFill="1" applyBorder="1" applyAlignment="1">
      <alignment vertical="center"/>
    </xf>
    <xf numFmtId="173" fontId="14" fillId="0" borderId="13" xfId="3" applyNumberFormat="1" applyFont="1" applyBorder="1" applyAlignment="1">
      <alignment vertical="center"/>
    </xf>
    <xf numFmtId="164" fontId="14" fillId="0" borderId="35" xfId="3" applyNumberFormat="1" applyFont="1" applyFill="1" applyBorder="1" applyAlignment="1">
      <alignment horizontal="left" vertical="center"/>
    </xf>
    <xf numFmtId="173" fontId="14" fillId="0" borderId="34" xfId="3" applyNumberFormat="1" applyFont="1" applyBorder="1" applyAlignment="1">
      <alignment vertical="center"/>
    </xf>
    <xf numFmtId="173" fontId="14" fillId="0" borderId="7" xfId="3" applyNumberFormat="1" applyFont="1" applyBorder="1" applyAlignment="1">
      <alignment vertical="center"/>
    </xf>
    <xf numFmtId="164" fontId="6" fillId="3" borderId="2" xfId="3" applyNumberFormat="1" applyFont="1" applyFill="1" applyBorder="1" applyAlignment="1">
      <alignment horizontal="left" vertical="center"/>
    </xf>
    <xf numFmtId="168" fontId="14" fillId="0" borderId="5" xfId="0" applyNumberFormat="1" applyFont="1" applyBorder="1" applyAlignment="1">
      <alignment vertical="center"/>
    </xf>
    <xf numFmtId="164" fontId="14" fillId="0" borderId="29" xfId="0" applyNumberFormat="1" applyFont="1" applyFill="1" applyBorder="1" applyAlignment="1">
      <alignment horizontal="right" vertical="center"/>
    </xf>
    <xf numFmtId="169" fontId="6" fillId="0" borderId="42" xfId="0" applyNumberFormat="1" applyFont="1" applyBorder="1" applyAlignment="1">
      <alignment horizontal="right" vertical="center"/>
    </xf>
    <xf numFmtId="168" fontId="14" fillId="0" borderId="42" xfId="0" applyNumberFormat="1" applyFont="1" applyBorder="1" applyAlignment="1">
      <alignment vertical="center"/>
    </xf>
    <xf numFmtId="168" fontId="14" fillId="0" borderId="29" xfId="0" applyNumberFormat="1" applyFont="1" applyBorder="1" applyAlignment="1">
      <alignment vertical="center"/>
    </xf>
    <xf numFmtId="164" fontId="6" fillId="0" borderId="42" xfId="0" applyNumberFormat="1" applyFont="1" applyFill="1" applyBorder="1" applyAlignment="1">
      <alignment vertical="center"/>
    </xf>
    <xf numFmtId="0" fontId="14" fillId="0" borderId="35" xfId="0" applyNumberFormat="1" applyFont="1" applyFill="1" applyBorder="1" applyAlignment="1">
      <alignment vertical="center"/>
    </xf>
    <xf numFmtId="169" fontId="6" fillId="0" borderId="34" xfId="0" applyNumberFormat="1" applyFont="1" applyBorder="1" applyAlignment="1">
      <alignment horizontal="right" vertical="center"/>
    </xf>
    <xf numFmtId="0" fontId="6" fillId="2" borderId="4" xfId="3" applyFont="1" applyFill="1" applyBorder="1" applyAlignment="1">
      <alignment horizontal="centerContinuous" vertical="center"/>
    </xf>
    <xf numFmtId="169" fontId="14" fillId="0" borderId="19" xfId="0" applyNumberFormat="1" applyFont="1" applyFill="1" applyBorder="1" applyAlignment="1">
      <alignment horizontal="right" vertical="center"/>
    </xf>
    <xf numFmtId="169" fontId="14" fillId="0" borderId="13" xfId="0" applyNumberFormat="1" applyFont="1" applyFill="1" applyBorder="1" applyAlignment="1">
      <alignment horizontal="right"/>
    </xf>
    <xf numFmtId="169" fontId="14" fillId="0" borderId="34" xfId="0" applyNumberFormat="1" applyFont="1" applyFill="1" applyBorder="1" applyAlignment="1">
      <alignment horizontal="right"/>
    </xf>
    <xf numFmtId="169" fontId="14" fillId="0" borderId="38" xfId="0" applyNumberFormat="1" applyFont="1" applyFill="1" applyBorder="1" applyAlignment="1">
      <alignment horizontal="right"/>
    </xf>
    <xf numFmtId="165" fontId="14" fillId="0" borderId="13" xfId="0" applyNumberFormat="1" applyFont="1" applyFill="1" applyBorder="1" applyAlignment="1">
      <alignment horizontal="right" vertical="center"/>
    </xf>
    <xf numFmtId="165" fontId="14" fillId="0" borderId="34" xfId="0" applyNumberFormat="1" applyFont="1" applyFill="1" applyBorder="1" applyAlignment="1">
      <alignment horizontal="right" vertical="center"/>
    </xf>
    <xf numFmtId="167" fontId="14" fillId="0" borderId="34" xfId="0" applyNumberFormat="1" applyFont="1" applyFill="1" applyBorder="1" applyAlignment="1">
      <alignment horizontal="right" vertical="center"/>
    </xf>
    <xf numFmtId="167" fontId="14" fillId="0" borderId="42" xfId="0" applyNumberFormat="1" applyFont="1" applyFill="1" applyBorder="1" applyAlignment="1">
      <alignment horizontal="right" vertical="center"/>
    </xf>
    <xf numFmtId="173" fontId="14" fillId="0" borderId="34" xfId="0" applyNumberFormat="1" applyFont="1" applyFill="1" applyBorder="1" applyAlignment="1">
      <alignment vertical="center"/>
    </xf>
    <xf numFmtId="164" fontId="46" fillId="0" borderId="0" xfId="0" applyNumberFormat="1" applyFont="1" applyAlignment="1">
      <alignment vertical="center"/>
    </xf>
    <xf numFmtId="164" fontId="14" fillId="0" borderId="36" xfId="3" applyNumberFormat="1" applyFont="1" applyBorder="1" applyAlignment="1">
      <alignment vertical="center"/>
    </xf>
    <xf numFmtId="164" fontId="14" fillId="0" borderId="39" xfId="3" applyNumberFormat="1" applyFont="1" applyFill="1" applyBorder="1" applyAlignment="1">
      <alignment vertical="center"/>
    </xf>
    <xf numFmtId="164" fontId="14" fillId="0" borderId="40" xfId="3" applyNumberFormat="1" applyFont="1" applyFill="1" applyBorder="1" applyAlignment="1">
      <alignment vertical="center"/>
    </xf>
    <xf numFmtId="173" fontId="14" fillId="0" borderId="38" xfId="3" applyNumberFormat="1" applyFont="1" applyFill="1" applyBorder="1" applyAlignment="1">
      <alignment vertical="center"/>
    </xf>
    <xf numFmtId="166" fontId="6" fillId="5" borderId="2" xfId="0" applyNumberFormat="1" applyFont="1" applyFill="1" applyBorder="1" applyAlignment="1">
      <alignment horizontal="right" vertical="center" wrapText="1"/>
    </xf>
    <xf numFmtId="166" fontId="14" fillId="0" borderId="0" xfId="3" applyNumberFormat="1" applyFont="1" applyAlignment="1">
      <alignment vertical="center"/>
    </xf>
    <xf numFmtId="1" fontId="14" fillId="0" borderId="0" xfId="0" applyNumberFormat="1" applyFont="1" applyAlignment="1">
      <alignment vertical="center"/>
    </xf>
    <xf numFmtId="164" fontId="40" fillId="6" borderId="3" xfId="0" applyNumberFormat="1" applyFont="1" applyFill="1" applyBorder="1" applyAlignment="1">
      <alignment horizontal="center" vertical="center" wrapText="1"/>
    </xf>
    <xf numFmtId="169" fontId="6" fillId="7" borderId="34" xfId="0" applyNumberFormat="1" applyFont="1" applyFill="1" applyBorder="1" applyAlignment="1">
      <alignment horizontal="right" vertical="center"/>
    </xf>
    <xf numFmtId="167" fontId="14" fillId="0" borderId="13" xfId="0" quotePrefix="1" applyNumberFormat="1" applyFont="1" applyFill="1" applyBorder="1" applyAlignment="1">
      <alignment horizontal="right" vertical="center"/>
    </xf>
    <xf numFmtId="167" fontId="14" fillId="0" borderId="34" xfId="0" quotePrefix="1" applyNumberFormat="1" applyFont="1" applyFill="1" applyBorder="1" applyAlignment="1">
      <alignment horizontal="right" vertical="center"/>
    </xf>
    <xf numFmtId="169" fontId="6" fillId="0" borderId="34" xfId="0" quotePrefix="1" applyNumberFormat="1" applyFont="1" applyBorder="1" applyAlignment="1">
      <alignment horizontal="right" vertical="center"/>
    </xf>
    <xf numFmtId="169" fontId="6" fillId="0" borderId="29" xfId="0" quotePrefix="1" applyNumberFormat="1" applyFont="1" applyBorder="1" applyAlignment="1">
      <alignment horizontal="right" vertical="center"/>
    </xf>
    <xf numFmtId="164" fontId="6" fillId="0" borderId="29" xfId="0" quotePrefix="1" applyNumberFormat="1" applyFont="1" applyFill="1" applyBorder="1" applyAlignment="1">
      <alignment horizontal="right" vertical="center"/>
    </xf>
    <xf numFmtId="164" fontId="14" fillId="0" borderId="29" xfId="0" quotePrefix="1" applyNumberFormat="1" applyFont="1" applyFill="1" applyBorder="1" applyAlignment="1">
      <alignment horizontal="right" vertical="center"/>
    </xf>
    <xf numFmtId="173" fontId="14" fillId="0" borderId="34" xfId="0" quotePrefix="1" applyNumberFormat="1" applyFont="1" applyBorder="1" applyAlignment="1">
      <alignment horizontal="right" vertical="center"/>
    </xf>
    <xf numFmtId="173" fontId="14" fillId="0" borderId="34" xfId="0" applyNumberFormat="1" applyFont="1" applyFill="1" applyBorder="1" applyAlignment="1">
      <alignment horizontal="right" vertical="center"/>
    </xf>
    <xf numFmtId="164" fontId="33" fillId="0" borderId="0" xfId="0" applyNumberFormat="1" applyFont="1" applyFill="1" applyAlignment="1">
      <alignment vertical="center"/>
    </xf>
    <xf numFmtId="167" fontId="14" fillId="0" borderId="36" xfId="3" applyNumberFormat="1" applyFont="1" applyFill="1" applyBorder="1" applyAlignment="1">
      <alignment vertical="center"/>
    </xf>
    <xf numFmtId="169" fontId="6" fillId="7" borderId="38" xfId="0" applyNumberFormat="1" applyFont="1" applyFill="1" applyBorder="1" applyAlignment="1">
      <alignment horizontal="right" vertical="center"/>
    </xf>
    <xf numFmtId="169" fontId="6" fillId="0" borderId="34" xfId="0" quotePrefix="1" applyNumberFormat="1" applyFont="1" applyFill="1" applyBorder="1" applyAlignment="1">
      <alignment horizontal="right" vertical="center"/>
    </xf>
    <xf numFmtId="0" fontId="8" fillId="3" borderId="15" xfId="3" applyNumberFormat="1" applyFont="1" applyFill="1" applyBorder="1" applyAlignment="1">
      <alignment vertical="center"/>
    </xf>
    <xf numFmtId="164" fontId="10" fillId="3" borderId="2" xfId="3" applyNumberFormat="1" applyFont="1" applyFill="1" applyBorder="1" applyAlignment="1">
      <alignment vertical="center"/>
    </xf>
    <xf numFmtId="0" fontId="10" fillId="0" borderId="23" xfId="0" applyFont="1" applyFill="1" applyBorder="1" applyAlignment="1">
      <alignment vertical="center"/>
    </xf>
    <xf numFmtId="164" fontId="14" fillId="0" borderId="21" xfId="0" applyNumberFormat="1" applyFont="1" applyFill="1" applyBorder="1" applyAlignment="1">
      <alignment vertical="center"/>
    </xf>
    <xf numFmtId="0" fontId="26" fillId="0" borderId="22" xfId="0" applyFont="1" applyFill="1" applyBorder="1" applyAlignment="1">
      <alignment vertical="center"/>
    </xf>
    <xf numFmtId="164" fontId="7" fillId="4" borderId="2" xfId="0" applyNumberFormat="1" applyFont="1" applyFill="1" applyBorder="1" applyAlignment="1">
      <alignment vertical="center"/>
    </xf>
    <xf numFmtId="164" fontId="14" fillId="8" borderId="1" xfId="0" applyNumberFormat="1" applyFont="1" applyFill="1" applyBorder="1" applyAlignment="1">
      <alignment vertical="center"/>
    </xf>
    <xf numFmtId="164" fontId="7" fillId="8" borderId="15" xfId="0" applyNumberFormat="1" applyFont="1" applyFill="1" applyBorder="1" applyAlignment="1">
      <alignment vertical="center"/>
    </xf>
    <xf numFmtId="165" fontId="14" fillId="0" borderId="0" xfId="0" applyNumberFormat="1" applyFont="1" applyBorder="1" applyAlignment="1">
      <alignment vertical="center"/>
    </xf>
    <xf numFmtId="165" fontId="14" fillId="0" borderId="37" xfId="0" applyNumberFormat="1" applyFont="1" applyBorder="1" applyAlignment="1">
      <alignment vertical="center"/>
    </xf>
    <xf numFmtId="164" fontId="14" fillId="0" borderId="36" xfId="0" applyNumberFormat="1" applyFont="1" applyBorder="1" applyAlignment="1">
      <alignment vertical="center"/>
    </xf>
    <xf numFmtId="164" fontId="6" fillId="3" borderId="15" xfId="0" applyNumberFormat="1" applyFont="1" applyFill="1" applyBorder="1" applyAlignment="1">
      <alignment horizontal="right" vertical="center"/>
    </xf>
    <xf numFmtId="164" fontId="24" fillId="2" borderId="11" xfId="0" applyNumberFormat="1" applyFont="1" applyFill="1" applyBorder="1" applyAlignment="1">
      <alignment horizontal="centerContinuous" vertical="center"/>
    </xf>
    <xf numFmtId="164" fontId="14" fillId="9" borderId="6" xfId="0" applyNumberFormat="1" applyFont="1" applyFill="1" applyBorder="1" applyAlignment="1">
      <alignment horizontal="left" vertical="center"/>
    </xf>
    <xf numFmtId="168" fontId="24" fillId="0" borderId="12" xfId="0" applyNumberFormat="1" applyFont="1" applyFill="1" applyBorder="1" applyAlignment="1">
      <alignment horizontal="left" vertical="center"/>
    </xf>
    <xf numFmtId="164" fontId="24" fillId="0" borderId="25" xfId="0" applyNumberFormat="1" applyFont="1" applyFill="1" applyBorder="1" applyAlignment="1">
      <alignment vertical="center"/>
    </xf>
    <xf numFmtId="168" fontId="24" fillId="0" borderId="21" xfId="0" applyNumberFormat="1" applyFont="1" applyFill="1" applyBorder="1" applyAlignment="1">
      <alignment horizontal="left" vertical="center"/>
    </xf>
    <xf numFmtId="164" fontId="24" fillId="0" borderId="22" xfId="0" applyNumberFormat="1" applyFont="1" applyFill="1" applyBorder="1" applyAlignment="1">
      <alignment vertical="center"/>
    </xf>
    <xf numFmtId="164" fontId="14" fillId="0" borderId="41" xfId="3" applyNumberFormat="1" applyFont="1" applyBorder="1" applyAlignment="1">
      <alignment vertical="center"/>
    </xf>
    <xf numFmtId="173" fontId="14" fillId="0" borderId="13" xfId="3" applyNumberFormat="1" applyFont="1" applyFill="1" applyBorder="1" applyAlignment="1">
      <alignment vertical="center"/>
    </xf>
    <xf numFmtId="164" fontId="6" fillId="7" borderId="34" xfId="0" applyNumberFormat="1" applyFont="1" applyFill="1" applyBorder="1" applyAlignment="1">
      <alignment horizontal="right" vertical="center"/>
    </xf>
    <xf numFmtId="166" fontId="14" fillId="7" borderId="34" xfId="0" applyNumberFormat="1" applyFont="1" applyFill="1" applyBorder="1" applyAlignment="1">
      <alignment horizontal="right" vertical="center"/>
    </xf>
    <xf numFmtId="164" fontId="6" fillId="0" borderId="38" xfId="0" applyNumberFormat="1" applyFont="1" applyFill="1" applyBorder="1" applyAlignment="1">
      <alignment horizontal="right" vertical="center"/>
    </xf>
    <xf numFmtId="3" fontId="10" fillId="3" borderId="29" xfId="0" applyNumberFormat="1" applyFont="1" applyFill="1" applyBorder="1" applyAlignment="1">
      <alignment vertical="center"/>
    </xf>
    <xf numFmtId="164" fontId="6" fillId="2" borderId="3" xfId="3" applyNumberFormat="1" applyFont="1" applyFill="1" applyBorder="1" applyAlignment="1">
      <alignment horizontal="center" vertical="center"/>
    </xf>
    <xf numFmtId="164" fontId="26" fillId="0" borderId="0" xfId="0" applyNumberFormat="1" applyFont="1" applyFill="1" applyBorder="1" applyAlignment="1">
      <alignment vertical="center"/>
    </xf>
    <xf numFmtId="164" fontId="16" fillId="2" borderId="0" xfId="0" applyNumberFormat="1" applyFont="1" applyFill="1" applyBorder="1" applyAlignment="1">
      <alignment horizontal="centerContinuous" vertical="center"/>
    </xf>
    <xf numFmtId="164" fontId="16" fillId="2" borderId="5" xfId="0" applyNumberFormat="1" applyFont="1" applyFill="1" applyBorder="1" applyAlignment="1">
      <alignment horizontal="centerContinuous" vertical="center"/>
    </xf>
    <xf numFmtId="173" fontId="14" fillId="0" borderId="0" xfId="3" applyNumberFormat="1" applyFont="1" applyFill="1" applyBorder="1" applyAlignment="1">
      <alignment vertical="center"/>
    </xf>
    <xf numFmtId="165" fontId="14" fillId="0" borderId="0" xfId="3" applyNumberFormat="1" applyFont="1" applyFill="1" applyBorder="1" applyAlignment="1">
      <alignment vertical="center"/>
    </xf>
    <xf numFmtId="168" fontId="14" fillId="0" borderId="6" xfId="0" applyNumberFormat="1" applyFont="1" applyFill="1" applyBorder="1" applyAlignment="1">
      <alignment vertical="center"/>
    </xf>
    <xf numFmtId="0" fontId="14" fillId="0" borderId="36" xfId="3" applyFont="1" applyFill="1" applyBorder="1" applyAlignment="1">
      <alignment vertical="center"/>
    </xf>
    <xf numFmtId="165" fontId="14" fillId="0" borderId="45" xfId="0" applyNumberFormat="1" applyFont="1" applyFill="1" applyBorder="1" applyAlignment="1">
      <alignment horizontal="right" vertical="center"/>
    </xf>
    <xf numFmtId="164" fontId="32" fillId="6" borderId="15" xfId="0" applyNumberFormat="1" applyFont="1" applyFill="1" applyBorder="1" applyAlignment="1">
      <alignment horizontal="centerContinuous" vertical="center"/>
    </xf>
    <xf numFmtId="164" fontId="26" fillId="0" borderId="28" xfId="0" applyNumberFormat="1" applyFont="1" applyFill="1" applyBorder="1" applyAlignment="1">
      <alignment vertical="center"/>
    </xf>
    <xf numFmtId="164" fontId="26" fillId="0" borderId="32" xfId="0" applyNumberFormat="1" applyFont="1" applyFill="1" applyBorder="1" applyAlignment="1">
      <alignment vertical="center"/>
    </xf>
    <xf numFmtId="164" fontId="10" fillId="0" borderId="6" xfId="0" applyNumberFormat="1" applyFont="1" applyBorder="1" applyAlignment="1">
      <alignment vertical="center"/>
    </xf>
    <xf numFmtId="164" fontId="8" fillId="2" borderId="1" xfId="0" applyNumberFormat="1" applyFont="1" applyFill="1" applyBorder="1" applyAlignment="1">
      <alignment vertical="center"/>
    </xf>
    <xf numFmtId="0" fontId="8" fillId="2" borderId="15" xfId="0" applyNumberFormat="1" applyFont="1" applyFill="1" applyBorder="1" applyAlignment="1">
      <alignment vertical="center"/>
    </xf>
    <xf numFmtId="0" fontId="47" fillId="0" borderId="17" xfId="0" applyFont="1" applyFill="1" applyBorder="1" applyAlignment="1">
      <alignment horizontal="center" vertical="center"/>
    </xf>
    <xf numFmtId="168" fontId="10" fillId="0" borderId="13" xfId="0" applyNumberFormat="1" applyFont="1" applyBorder="1" applyAlignment="1">
      <alignment vertical="center"/>
    </xf>
    <xf numFmtId="168" fontId="10" fillId="0" borderId="7" xfId="0" applyNumberFormat="1" applyFont="1" applyBorder="1" applyAlignment="1">
      <alignment vertical="center"/>
    </xf>
    <xf numFmtId="165" fontId="14" fillId="0" borderId="38" xfId="0" applyNumberFormat="1" applyFont="1" applyFill="1" applyBorder="1" applyAlignment="1">
      <alignment horizontal="right" vertical="center"/>
    </xf>
    <xf numFmtId="167" fontId="14" fillId="0" borderId="38" xfId="0" quotePrefix="1" applyNumberFormat="1" applyFont="1" applyFill="1" applyBorder="1" applyAlignment="1">
      <alignment horizontal="right" vertical="center"/>
    </xf>
    <xf numFmtId="165" fontId="14" fillId="0" borderId="36" xfId="3" applyNumberFormat="1" applyFont="1" applyBorder="1" applyAlignment="1">
      <alignment vertical="center"/>
    </xf>
    <xf numFmtId="165" fontId="14" fillId="0" borderId="16" xfId="3" applyNumberFormat="1" applyFont="1" applyBorder="1" applyAlignment="1">
      <alignment vertical="center"/>
    </xf>
    <xf numFmtId="165" fontId="14" fillId="0" borderId="36" xfId="3" applyNumberFormat="1" applyFont="1" applyFill="1" applyBorder="1" applyAlignment="1">
      <alignment vertical="center"/>
    </xf>
    <xf numFmtId="165" fontId="14" fillId="0" borderId="41" xfId="3" applyNumberFormat="1" applyFont="1" applyBorder="1" applyAlignment="1">
      <alignment vertical="center"/>
    </xf>
    <xf numFmtId="164" fontId="14" fillId="0" borderId="16" xfId="3" applyNumberFormat="1" applyFont="1" applyFill="1" applyBorder="1" applyAlignment="1">
      <alignment vertical="center"/>
    </xf>
    <xf numFmtId="164" fontId="10" fillId="0" borderId="0" xfId="3" applyNumberFormat="1" applyFont="1" applyAlignment="1">
      <alignment vertical="center"/>
    </xf>
    <xf numFmtId="169" fontId="14" fillId="0" borderId="16" xfId="3" applyNumberFormat="1" applyFont="1" applyFill="1" applyBorder="1" applyAlignment="1">
      <alignment vertical="center"/>
    </xf>
    <xf numFmtId="169" fontId="14" fillId="0" borderId="44" xfId="3" applyNumberFormat="1" applyFont="1" applyFill="1" applyBorder="1" applyAlignment="1">
      <alignment vertical="center"/>
    </xf>
    <xf numFmtId="164" fontId="10" fillId="0" borderId="0" xfId="0" applyNumberFormat="1" applyFont="1" applyFill="1" applyBorder="1" applyAlignment="1">
      <alignment vertical="center"/>
    </xf>
    <xf numFmtId="164" fontId="1" fillId="0" borderId="0" xfId="0" applyNumberFormat="1" applyFont="1" applyAlignment="1">
      <alignment vertical="center" wrapText="1"/>
    </xf>
    <xf numFmtId="0" fontId="48" fillId="0" borderId="0" xfId="0" applyFont="1" applyAlignment="1">
      <alignment vertical="center" wrapText="1"/>
    </xf>
    <xf numFmtId="164" fontId="50" fillId="0" borderId="0" xfId="0" applyNumberFormat="1" applyFont="1" applyAlignment="1">
      <alignment vertical="center"/>
    </xf>
    <xf numFmtId="0" fontId="7" fillId="0" borderId="0" xfId="0" applyFont="1" applyAlignment="1">
      <alignment vertical="center" wrapText="1"/>
    </xf>
    <xf numFmtId="164" fontId="8" fillId="6" borderId="12" xfId="0" applyNumberFormat="1" applyFont="1" applyFill="1" applyBorder="1" applyAlignment="1">
      <alignment horizontal="centerContinuous" vertical="center" wrapText="1"/>
    </xf>
    <xf numFmtId="164" fontId="8" fillId="2" borderId="4" xfId="0" applyNumberFormat="1" applyFont="1" applyFill="1" applyBorder="1" applyAlignment="1">
      <alignment horizontal="centerContinuous" vertical="center"/>
    </xf>
    <xf numFmtId="164" fontId="8" fillId="2" borderId="6" xfId="0" applyNumberFormat="1" applyFont="1" applyFill="1" applyBorder="1" applyAlignment="1">
      <alignment horizontal="centerContinuous" vertical="center"/>
    </xf>
    <xf numFmtId="164" fontId="51" fillId="0" borderId="0" xfId="0" applyNumberFormat="1" applyFont="1" applyBorder="1" applyAlignment="1">
      <alignment horizontal="left" vertical="top"/>
    </xf>
    <xf numFmtId="165" fontId="10" fillId="0" borderId="0" xfId="0" applyNumberFormat="1" applyFont="1" applyFill="1" applyBorder="1" applyAlignment="1">
      <alignment vertical="center"/>
    </xf>
    <xf numFmtId="164" fontId="32" fillId="0" borderId="0" xfId="0" applyNumberFormat="1" applyFont="1" applyFill="1" applyBorder="1" applyAlignment="1">
      <alignment horizontal="centerContinuous" vertical="center"/>
    </xf>
    <xf numFmtId="164" fontId="32" fillId="0" borderId="0" xfId="0" applyNumberFormat="1" applyFont="1" applyFill="1" applyBorder="1" applyAlignment="1">
      <alignment horizontal="center" vertical="center"/>
    </xf>
    <xf numFmtId="164" fontId="32" fillId="0" borderId="0" xfId="0" applyNumberFormat="1" applyFont="1" applyFill="1" applyBorder="1" applyAlignment="1">
      <alignment horizontal="left" vertical="center"/>
    </xf>
    <xf numFmtId="164" fontId="8" fillId="0" borderId="0" xfId="0" applyNumberFormat="1" applyFont="1" applyFill="1" applyBorder="1" applyAlignment="1">
      <alignment vertical="center"/>
    </xf>
    <xf numFmtId="164" fontId="32" fillId="0" borderId="0" xfId="0" applyNumberFormat="1" applyFont="1" applyFill="1" applyBorder="1" applyAlignment="1">
      <alignment vertical="center"/>
    </xf>
    <xf numFmtId="164" fontId="8" fillId="6" borderId="1" xfId="0" applyNumberFormat="1" applyFont="1" applyFill="1" applyBorder="1" applyAlignment="1">
      <alignment horizontal="centerContinuous" vertical="center"/>
    </xf>
    <xf numFmtId="164" fontId="14" fillId="0" borderId="49" xfId="0" applyNumberFormat="1" applyFont="1" applyBorder="1" applyAlignment="1">
      <alignment vertical="center"/>
    </xf>
    <xf numFmtId="164" fontId="14" fillId="0" borderId="50" xfId="0" applyNumberFormat="1" applyFont="1" applyBorder="1" applyAlignment="1">
      <alignment vertical="center"/>
    </xf>
    <xf numFmtId="164" fontId="14" fillId="0" borderId="47" xfId="0" applyNumberFormat="1" applyFont="1" applyBorder="1" applyAlignment="1">
      <alignment vertical="center"/>
    </xf>
    <xf numFmtId="164" fontId="14" fillId="0" borderId="51" xfId="0" applyNumberFormat="1" applyFont="1" applyBorder="1" applyAlignment="1">
      <alignment vertical="center"/>
    </xf>
    <xf numFmtId="173" fontId="24" fillId="0" borderId="48" xfId="0" applyNumberFormat="1" applyFont="1" applyFill="1" applyBorder="1" applyAlignment="1">
      <alignment vertical="center"/>
    </xf>
    <xf numFmtId="164" fontId="14" fillId="0" borderId="49" xfId="0" applyNumberFormat="1" applyFont="1" applyFill="1" applyBorder="1" applyAlignment="1">
      <alignment vertical="center"/>
    </xf>
    <xf numFmtId="164" fontId="14" fillId="0" borderId="47" xfId="0" applyNumberFormat="1" applyFont="1" applyFill="1" applyBorder="1" applyAlignment="1">
      <alignment vertical="center"/>
    </xf>
    <xf numFmtId="165" fontId="14" fillId="0" borderId="48" xfId="0" applyNumberFormat="1" applyFont="1" applyBorder="1" applyAlignment="1">
      <alignment vertical="center"/>
    </xf>
    <xf numFmtId="165" fontId="14" fillId="0" borderId="52" xfId="0" applyNumberFormat="1" applyFont="1" applyBorder="1" applyAlignment="1">
      <alignment vertical="center"/>
    </xf>
    <xf numFmtId="173" fontId="24" fillId="0" borderId="52" xfId="0" applyNumberFormat="1" applyFont="1" applyFill="1" applyBorder="1" applyAlignment="1">
      <alignment vertical="center"/>
    </xf>
    <xf numFmtId="164" fontId="14" fillId="0" borderId="53" xfId="0" applyNumberFormat="1" applyFont="1" applyFill="1" applyBorder="1" applyAlignment="1">
      <alignment vertical="center"/>
    </xf>
    <xf numFmtId="0" fontId="10" fillId="0" borderId="54" xfId="0" applyNumberFormat="1" applyFont="1" applyFill="1" applyBorder="1" applyAlignment="1">
      <alignment horizontal="left" vertical="center"/>
    </xf>
    <xf numFmtId="164" fontId="10" fillId="0" borderId="55" xfId="0" applyNumberFormat="1" applyFont="1" applyFill="1" applyBorder="1" applyAlignment="1">
      <alignment vertical="center"/>
    </xf>
    <xf numFmtId="164" fontId="24" fillId="0" borderId="33" xfId="0" applyNumberFormat="1" applyFont="1" applyFill="1" applyBorder="1" applyAlignment="1">
      <alignment vertical="center"/>
    </xf>
    <xf numFmtId="166" fontId="14" fillId="0" borderId="55" xfId="0" applyNumberFormat="1" applyFont="1" applyFill="1" applyBorder="1" applyAlignment="1">
      <alignment horizontal="right" vertical="center" wrapText="1"/>
    </xf>
    <xf numFmtId="166" fontId="14" fillId="0" borderId="56" xfId="0" applyNumberFormat="1" applyFont="1" applyFill="1" applyBorder="1" applyAlignment="1">
      <alignment horizontal="right" vertical="center" wrapText="1"/>
    </xf>
    <xf numFmtId="164" fontId="14" fillId="0" borderId="27" xfId="0" applyNumberFormat="1" applyFont="1" applyFill="1" applyBorder="1" applyAlignment="1">
      <alignment vertical="center"/>
    </xf>
    <xf numFmtId="164" fontId="14" fillId="0" borderId="31" xfId="0" applyNumberFormat="1" applyFont="1" applyFill="1" applyBorder="1" applyAlignment="1">
      <alignment vertical="center"/>
    </xf>
    <xf numFmtId="164" fontId="14" fillId="0" borderId="32" xfId="0" applyNumberFormat="1" applyFont="1" applyFill="1" applyBorder="1" applyAlignment="1">
      <alignment vertical="center"/>
    </xf>
    <xf numFmtId="164" fontId="14" fillId="0" borderId="55" xfId="0" applyNumberFormat="1" applyFont="1" applyFill="1" applyBorder="1" applyAlignment="1">
      <alignment vertical="center"/>
    </xf>
    <xf numFmtId="164" fontId="24" fillId="0" borderId="58" xfId="0" applyNumberFormat="1" applyFont="1" applyFill="1" applyBorder="1" applyAlignment="1">
      <alignment vertical="center"/>
    </xf>
    <xf numFmtId="164" fontId="14" fillId="2" borderId="11" xfId="0" applyNumberFormat="1" applyFont="1" applyFill="1" applyBorder="1" applyAlignment="1">
      <alignment horizontal="centerContinuous" vertical="center"/>
    </xf>
    <xf numFmtId="0" fontId="6" fillId="9" borderId="10" xfId="0" applyFont="1" applyFill="1" applyBorder="1" applyAlignment="1">
      <alignment horizontal="left" vertical="center"/>
    </xf>
    <xf numFmtId="166" fontId="6" fillId="5" borderId="3" xfId="0" applyNumberFormat="1" applyFont="1" applyFill="1" applyBorder="1" applyAlignment="1">
      <alignment horizontal="right" vertical="center" wrapText="1"/>
    </xf>
    <xf numFmtId="164" fontId="8" fillId="6" borderId="4" xfId="0" applyNumberFormat="1" applyFont="1" applyFill="1" applyBorder="1" applyAlignment="1">
      <alignment horizontal="centerContinuous" vertical="center"/>
    </xf>
    <xf numFmtId="164" fontId="32" fillId="10" borderId="15" xfId="0" applyNumberFormat="1" applyFont="1" applyFill="1" applyBorder="1" applyAlignment="1">
      <alignment horizontal="centerContinuous" vertical="center"/>
    </xf>
    <xf numFmtId="164" fontId="32" fillId="10" borderId="15" xfId="0" applyNumberFormat="1" applyFont="1" applyFill="1" applyBorder="1" applyAlignment="1">
      <alignment vertical="center"/>
    </xf>
    <xf numFmtId="164" fontId="10" fillId="0" borderId="5" xfId="0" applyNumberFormat="1" applyFont="1" applyFill="1" applyBorder="1" applyAlignment="1">
      <alignment horizontal="left" vertical="center"/>
    </xf>
    <xf numFmtId="164" fontId="10" fillId="0" borderId="14" xfId="0" applyNumberFormat="1" applyFont="1" applyFill="1" applyBorder="1" applyAlignment="1">
      <alignment horizontal="right" vertical="center"/>
    </xf>
    <xf numFmtId="164" fontId="10" fillId="0" borderId="14" xfId="0" quotePrefix="1" applyNumberFormat="1" applyFont="1" applyFill="1" applyBorder="1" applyAlignment="1">
      <alignment horizontal="right" vertical="center"/>
    </xf>
    <xf numFmtId="164" fontId="6" fillId="10" borderId="1" xfId="0" applyNumberFormat="1" applyFont="1" applyFill="1" applyBorder="1" applyAlignment="1">
      <alignment horizontal="left" vertical="center"/>
    </xf>
    <xf numFmtId="164" fontId="6" fillId="10" borderId="3" xfId="0" applyNumberFormat="1" applyFont="1" applyFill="1" applyBorder="1" applyAlignment="1">
      <alignment horizontal="right" vertical="center"/>
    </xf>
    <xf numFmtId="164" fontId="6" fillId="10" borderId="3" xfId="0" applyNumberFormat="1" applyFont="1" applyFill="1" applyBorder="1" applyAlignment="1">
      <alignment vertical="center"/>
    </xf>
    <xf numFmtId="164" fontId="6" fillId="3" borderId="3" xfId="0" applyNumberFormat="1" applyFont="1" applyFill="1" applyBorder="1" applyAlignment="1">
      <alignment vertical="center"/>
    </xf>
    <xf numFmtId="164" fontId="52" fillId="0" borderId="0" xfId="3" applyNumberFormat="1" applyFont="1" applyFill="1" applyBorder="1" applyAlignment="1">
      <alignment vertical="center"/>
    </xf>
    <xf numFmtId="164" fontId="49" fillId="0" borderId="0" xfId="3" applyNumberFormat="1" applyFont="1" applyFill="1" applyBorder="1" applyAlignment="1">
      <alignment vertical="center"/>
    </xf>
    <xf numFmtId="164" fontId="8" fillId="0" borderId="0" xfId="0" applyNumberFormat="1" applyFont="1" applyFill="1" applyBorder="1" applyAlignment="1">
      <alignment horizontal="centerContinuous" vertical="center"/>
    </xf>
    <xf numFmtId="0" fontId="8" fillId="2" borderId="2" xfId="0" applyFont="1" applyFill="1" applyBorder="1" applyAlignment="1">
      <alignment horizontal="center" vertical="center" wrapText="1"/>
    </xf>
    <xf numFmtId="164" fontId="6" fillId="2" borderId="3" xfId="0" applyNumberFormat="1" applyFont="1" applyFill="1" applyBorder="1" applyAlignment="1">
      <alignment horizontal="center" vertical="center"/>
    </xf>
    <xf numFmtId="0" fontId="7" fillId="0" borderId="0" xfId="0" applyFont="1" applyAlignment="1">
      <alignment vertical="center"/>
    </xf>
    <xf numFmtId="0" fontId="7" fillId="0" borderId="0" xfId="0" applyFont="1" applyAlignment="1">
      <alignment horizontal="left" vertical="center"/>
    </xf>
    <xf numFmtId="0" fontId="31" fillId="0" borderId="0" xfId="0" applyFont="1" applyAlignment="1">
      <alignment horizontal="left" vertical="center" wrapText="1"/>
    </xf>
    <xf numFmtId="0" fontId="31" fillId="0" borderId="0" xfId="0" applyFont="1" applyFill="1" applyAlignment="1">
      <alignment horizontal="left" vertical="center" wrapText="1"/>
    </xf>
    <xf numFmtId="0" fontId="6" fillId="0" borderId="0" xfId="0" applyFont="1" applyFill="1" applyBorder="1" applyAlignment="1">
      <alignment horizontal="left" vertical="center"/>
    </xf>
    <xf numFmtId="1" fontId="6" fillId="0" borderId="0" xfId="0" applyNumberFormat="1" applyFont="1" applyFill="1" applyBorder="1" applyAlignment="1">
      <alignment vertical="center"/>
    </xf>
    <xf numFmtId="169" fontId="24" fillId="0" borderId="29" xfId="0" applyNumberFormat="1" applyFont="1" applyFill="1" applyBorder="1" applyAlignment="1">
      <alignment vertical="center"/>
    </xf>
    <xf numFmtId="169" fontId="24" fillId="0" borderId="34" xfId="0" applyNumberFormat="1" applyFont="1" applyFill="1" applyBorder="1" applyAlignment="1">
      <alignment vertical="center"/>
    </xf>
    <xf numFmtId="164" fontId="32" fillId="6" borderId="2" xfId="0" applyNumberFormat="1" applyFont="1" applyFill="1" applyBorder="1" applyAlignment="1">
      <alignment horizontal="centerContinuous" vertical="center"/>
    </xf>
    <xf numFmtId="164" fontId="14" fillId="0" borderId="30" xfId="0" applyNumberFormat="1" applyFont="1" applyFill="1" applyBorder="1" applyAlignment="1">
      <alignment vertical="center"/>
    </xf>
    <xf numFmtId="164" fontId="14" fillId="0" borderId="33" xfId="0" applyNumberFormat="1" applyFont="1" applyFill="1" applyBorder="1" applyAlignment="1">
      <alignment vertical="center"/>
    </xf>
    <xf numFmtId="164" fontId="32" fillId="5" borderId="2" xfId="0" applyNumberFormat="1" applyFont="1" applyFill="1" applyBorder="1" applyAlignment="1">
      <alignment vertical="center"/>
    </xf>
    <xf numFmtId="0" fontId="14" fillId="0" borderId="39" xfId="3" applyNumberFormat="1" applyFont="1" applyFill="1" applyBorder="1" applyAlignment="1">
      <alignment vertical="center"/>
    </xf>
    <xf numFmtId="0" fontId="14" fillId="0" borderId="40" xfId="3" applyNumberFormat="1" applyFont="1" applyFill="1" applyBorder="1" applyAlignment="1">
      <alignment vertical="center"/>
    </xf>
    <xf numFmtId="0" fontId="6" fillId="2" borderId="15" xfId="3" applyFont="1" applyFill="1" applyBorder="1" applyAlignment="1">
      <alignment horizontal="centerContinuous" vertical="center"/>
    </xf>
    <xf numFmtId="164" fontId="14" fillId="0" borderId="5" xfId="3" applyNumberFormat="1" applyFont="1" applyFill="1" applyBorder="1" applyAlignment="1">
      <alignment horizontal="left" vertical="center"/>
    </xf>
    <xf numFmtId="164" fontId="1" fillId="0" borderId="0" xfId="3" applyNumberFormat="1" applyFont="1" applyFill="1" applyBorder="1" applyAlignment="1">
      <alignment horizontal="left" vertical="center"/>
    </xf>
    <xf numFmtId="0" fontId="6" fillId="2" borderId="1" xfId="3" applyFont="1" applyFill="1" applyBorder="1" applyAlignment="1">
      <alignment horizontal="centerContinuous" vertical="center"/>
    </xf>
    <xf numFmtId="164" fontId="25" fillId="0" borderId="0" xfId="3" applyNumberFormat="1" applyFont="1" applyFill="1" applyBorder="1" applyAlignment="1">
      <alignment vertical="center"/>
    </xf>
    <xf numFmtId="0" fontId="6" fillId="0" borderId="0" xfId="3" applyFont="1" applyFill="1" applyBorder="1" applyAlignment="1">
      <alignment horizontal="centerContinuous" vertical="center"/>
    </xf>
    <xf numFmtId="164" fontId="10" fillId="0" borderId="0" xfId="3" applyNumberFormat="1" applyFont="1" applyFill="1" applyBorder="1" applyAlignment="1">
      <alignment vertical="center"/>
    </xf>
    <xf numFmtId="164" fontId="14" fillId="0" borderId="41" xfId="3" applyNumberFormat="1" applyFont="1" applyFill="1" applyBorder="1" applyAlignment="1">
      <alignment vertical="center"/>
    </xf>
    <xf numFmtId="0" fontId="10" fillId="0" borderId="59" xfId="3" applyFont="1" applyBorder="1" applyAlignment="1">
      <alignment vertical="center"/>
    </xf>
    <xf numFmtId="0" fontId="10" fillId="0" borderId="60" xfId="3" applyFont="1" applyFill="1" applyBorder="1" applyAlignment="1">
      <alignment vertical="center"/>
    </xf>
    <xf numFmtId="0" fontId="10" fillId="0" borderId="44" xfId="3" applyFont="1" applyFill="1" applyBorder="1" applyAlignment="1">
      <alignment vertical="center"/>
    </xf>
    <xf numFmtId="164" fontId="7" fillId="4" borderId="1" xfId="3" applyNumberFormat="1" applyFont="1" applyFill="1" applyBorder="1" applyAlignment="1">
      <alignment horizontal="right" vertical="center"/>
    </xf>
    <xf numFmtId="164" fontId="7" fillId="4" borderId="15" xfId="3" applyNumberFormat="1" applyFont="1" applyFill="1" applyBorder="1" applyAlignment="1">
      <alignment horizontal="right" vertical="center"/>
    </xf>
    <xf numFmtId="164" fontId="6" fillId="4" borderId="2" xfId="3" applyNumberFormat="1" applyFont="1" applyFill="1" applyBorder="1" applyAlignment="1">
      <alignment vertical="center"/>
    </xf>
    <xf numFmtId="169" fontId="7" fillId="4" borderId="2" xfId="3" applyNumberFormat="1" applyFont="1" applyFill="1" applyBorder="1" applyAlignment="1">
      <alignment vertical="center"/>
    </xf>
    <xf numFmtId="0" fontId="10" fillId="0" borderId="5" xfId="3" applyFont="1" applyBorder="1" applyAlignment="1">
      <alignment vertical="center"/>
    </xf>
    <xf numFmtId="164" fontId="14" fillId="5" borderId="1" xfId="3" applyNumberFormat="1" applyFont="1" applyFill="1" applyBorder="1" applyAlignment="1">
      <alignment vertical="center"/>
    </xf>
    <xf numFmtId="164" fontId="6" fillId="5" borderId="15" xfId="0" applyNumberFormat="1" applyFont="1" applyFill="1" applyBorder="1" applyAlignment="1">
      <alignment vertical="center"/>
    </xf>
    <xf numFmtId="164" fontId="6" fillId="5" borderId="1" xfId="0" applyNumberFormat="1" applyFont="1" applyFill="1" applyBorder="1" applyAlignment="1">
      <alignment vertical="center"/>
    </xf>
    <xf numFmtId="164" fontId="53" fillId="0" borderId="0" xfId="0" applyNumberFormat="1" applyFont="1" applyBorder="1" applyAlignment="1">
      <alignment horizontal="left" vertical="top"/>
    </xf>
    <xf numFmtId="165" fontId="14" fillId="0" borderId="14" xfId="0" applyNumberFormat="1" applyFont="1" applyFill="1" applyBorder="1" applyAlignment="1">
      <alignment horizontal="right" vertical="center"/>
    </xf>
    <xf numFmtId="169" fontId="14" fillId="0" borderId="26" xfId="0" applyNumberFormat="1" applyFont="1" applyFill="1" applyBorder="1" applyAlignment="1">
      <alignment horizontal="right"/>
    </xf>
    <xf numFmtId="165" fontId="14" fillId="0" borderId="7" xfId="0" applyNumberFormat="1" applyFont="1" applyFill="1" applyBorder="1" applyAlignment="1">
      <alignment horizontal="right" vertical="center"/>
    </xf>
    <xf numFmtId="168" fontId="14" fillId="0" borderId="48" xfId="0" applyNumberFormat="1" applyFont="1" applyBorder="1" applyAlignment="1">
      <alignment vertical="center"/>
    </xf>
    <xf numFmtId="165" fontId="14" fillId="0" borderId="52" xfId="0" applyNumberFormat="1" applyFont="1" applyFill="1" applyBorder="1" applyAlignment="1">
      <alignment horizontal="right" vertical="center"/>
    </xf>
    <xf numFmtId="165" fontId="14" fillId="0" borderId="48" xfId="0" applyNumberFormat="1" applyFont="1" applyFill="1" applyBorder="1" applyAlignment="1">
      <alignment horizontal="right" vertical="center"/>
    </xf>
    <xf numFmtId="168" fontId="14" fillId="0" borderId="45" xfId="0" applyNumberFormat="1" applyFont="1" applyBorder="1" applyAlignment="1">
      <alignment vertical="center"/>
    </xf>
    <xf numFmtId="164" fontId="6" fillId="0" borderId="42" xfId="0" applyNumberFormat="1" applyFont="1" applyFill="1" applyBorder="1" applyAlignment="1">
      <alignment horizontal="right" vertical="center"/>
    </xf>
    <xf numFmtId="173" fontId="14" fillId="0" borderId="34" xfId="0" quotePrefix="1" applyNumberFormat="1" applyFont="1" applyFill="1" applyBorder="1" applyAlignment="1">
      <alignment horizontal="right" vertical="center"/>
    </xf>
    <xf numFmtId="0" fontId="54" fillId="0" borderId="0" xfId="0" applyFont="1" applyAlignment="1">
      <alignment vertical="center" wrapText="1"/>
    </xf>
    <xf numFmtId="164" fontId="19" fillId="0" borderId="0" xfId="2" applyNumberFormat="1" applyFont="1" applyFill="1" applyBorder="1" applyAlignment="1" applyProtection="1">
      <alignment horizontal="left" vertical="center"/>
    </xf>
    <xf numFmtId="164" fontId="6" fillId="2" borderId="1" xfId="0" applyNumberFormat="1" applyFont="1" applyFill="1" applyBorder="1" applyAlignment="1">
      <alignment horizontal="centerContinuous" vertical="center"/>
    </xf>
    <xf numFmtId="164" fontId="6" fillId="2" borderId="15" xfId="0" applyNumberFormat="1" applyFont="1" applyFill="1" applyBorder="1" applyAlignment="1">
      <alignment horizontal="centerContinuous" vertical="center"/>
    </xf>
    <xf numFmtId="164" fontId="6" fillId="2" borderId="2" xfId="0" applyNumberFormat="1" applyFont="1" applyFill="1" applyBorder="1" applyAlignment="1">
      <alignment horizontal="centerContinuous" vertical="center"/>
    </xf>
    <xf numFmtId="164" fontId="6" fillId="6" borderId="1" xfId="0" applyNumberFormat="1" applyFont="1" applyFill="1" applyBorder="1" applyAlignment="1">
      <alignment horizontal="centerContinuous" vertical="center"/>
    </xf>
    <xf numFmtId="164" fontId="6" fillId="6" borderId="15" xfId="0" applyNumberFormat="1" applyFont="1" applyFill="1" applyBorder="1" applyAlignment="1">
      <alignment horizontal="centerContinuous" vertical="center"/>
    </xf>
    <xf numFmtId="164" fontId="10" fillId="0" borderId="0" xfId="0" applyNumberFormat="1" applyFont="1" applyFill="1" applyBorder="1" applyAlignment="1"/>
    <xf numFmtId="164" fontId="14" fillId="6" borderId="11" xfId="3" applyNumberFormat="1" applyFont="1" applyFill="1" applyBorder="1" applyAlignment="1">
      <alignment vertical="center"/>
    </xf>
    <xf numFmtId="164" fontId="8" fillId="6" borderId="6" xfId="0" applyNumberFormat="1" applyFont="1" applyFill="1" applyBorder="1" applyAlignment="1">
      <alignment horizontal="centerContinuous" vertical="center"/>
    </xf>
    <xf numFmtId="164" fontId="14" fillId="6" borderId="10" xfId="3" applyNumberFormat="1" applyFont="1" applyFill="1" applyBorder="1" applyAlignment="1">
      <alignment vertical="center"/>
    </xf>
    <xf numFmtId="0" fontId="6" fillId="3" borderId="9" xfId="3" applyNumberFormat="1" applyFont="1" applyFill="1" applyBorder="1" applyAlignment="1">
      <alignment vertical="center"/>
    </xf>
    <xf numFmtId="164" fontId="14" fillId="3" borderId="10" xfId="3" applyNumberFormat="1" applyFont="1" applyFill="1" applyBorder="1" applyAlignment="1">
      <alignment vertical="center"/>
    </xf>
    <xf numFmtId="0" fontId="6" fillId="2" borderId="2" xfId="3" applyFont="1" applyFill="1" applyBorder="1" applyAlignment="1">
      <alignment horizontal="centerContinuous" vertical="center"/>
    </xf>
    <xf numFmtId="164" fontId="14" fillId="0" borderId="10" xfId="3" applyNumberFormat="1" applyFont="1" applyFill="1" applyBorder="1" applyAlignment="1">
      <alignment horizontal="centerContinuous" vertical="center"/>
    </xf>
    <xf numFmtId="166" fontId="6" fillId="5" borderId="2" xfId="3" applyNumberFormat="1" applyFont="1" applyFill="1" applyBorder="1" applyAlignment="1">
      <alignment horizontal="right" vertical="center" wrapText="1"/>
    </xf>
    <xf numFmtId="167" fontId="14" fillId="0" borderId="43" xfId="3" applyNumberFormat="1" applyFont="1" applyFill="1" applyBorder="1" applyAlignment="1">
      <alignment vertical="center"/>
    </xf>
    <xf numFmtId="169" fontId="14" fillId="0" borderId="0" xfId="3" applyNumberFormat="1" applyFont="1" applyFill="1" applyBorder="1" applyAlignment="1">
      <alignment vertical="center"/>
    </xf>
    <xf numFmtId="0" fontId="10" fillId="0" borderId="0" xfId="3" applyFont="1" applyFill="1" applyBorder="1" applyAlignment="1">
      <alignment vertical="center"/>
    </xf>
    <xf numFmtId="0" fontId="6" fillId="0" borderId="0" xfId="3" applyNumberFormat="1" applyFont="1" applyFill="1" applyBorder="1" applyAlignment="1">
      <alignment vertical="center"/>
    </xf>
    <xf numFmtId="0" fontId="0" fillId="0" borderId="0" xfId="0" applyFill="1" applyBorder="1"/>
    <xf numFmtId="0" fontId="8" fillId="0" borderId="0" xfId="3" applyNumberFormat="1" applyFont="1" applyFill="1" applyBorder="1" applyAlignment="1">
      <alignment vertical="center"/>
    </xf>
    <xf numFmtId="0" fontId="8" fillId="0" borderId="0" xfId="3" applyNumberFormat="1" applyFont="1" applyFill="1" applyBorder="1" applyAlignment="1">
      <alignment horizontal="centerContinuous" vertical="center"/>
    </xf>
    <xf numFmtId="164" fontId="7" fillId="0" borderId="0" xfId="3" applyNumberFormat="1" applyFont="1" applyFill="1" applyBorder="1" applyAlignment="1">
      <alignment horizontal="right" vertical="center"/>
    </xf>
    <xf numFmtId="164" fontId="57" fillId="0" borderId="0" xfId="0" applyNumberFormat="1" applyFont="1" applyFill="1" applyBorder="1" applyAlignment="1">
      <alignment horizontal="center" vertical="center"/>
    </xf>
    <xf numFmtId="0" fontId="58" fillId="0" borderId="0" xfId="0" applyFont="1" applyFill="1" applyBorder="1" applyAlignment="1">
      <alignment horizontal="center" vertical="center" wrapText="1"/>
    </xf>
    <xf numFmtId="165" fontId="59" fillId="0" borderId="0" xfId="0" applyNumberFormat="1" applyFont="1" applyFill="1" applyBorder="1" applyAlignment="1">
      <alignment vertical="center"/>
    </xf>
    <xf numFmtId="164" fontId="60" fillId="0" borderId="0" xfId="0" applyNumberFormat="1" applyFont="1" applyFill="1" applyBorder="1" applyAlignment="1">
      <alignment vertical="center"/>
    </xf>
    <xf numFmtId="164" fontId="61" fillId="0" borderId="0" xfId="0" applyNumberFormat="1" applyFont="1" applyFill="1" applyBorder="1" applyAlignment="1">
      <alignment vertical="center"/>
    </xf>
    <xf numFmtId="164" fontId="14" fillId="0" borderId="59" xfId="3" applyNumberFormat="1" applyFont="1" applyFill="1" applyBorder="1" applyAlignment="1">
      <alignment vertical="center"/>
    </xf>
    <xf numFmtId="164" fontId="14" fillId="0" borderId="60" xfId="3" applyNumberFormat="1" applyFont="1" applyFill="1" applyBorder="1" applyAlignment="1">
      <alignment vertical="center"/>
    </xf>
    <xf numFmtId="173" fontId="14" fillId="0" borderId="42" xfId="3" applyNumberFormat="1" applyFont="1" applyFill="1" applyBorder="1" applyAlignment="1">
      <alignment vertical="center"/>
    </xf>
    <xf numFmtId="165" fontId="10" fillId="0" borderId="26" xfId="0" quotePrefix="1" applyNumberFormat="1" applyFont="1" applyBorder="1" applyAlignment="1">
      <alignment horizontal="right" vertical="center"/>
    </xf>
    <xf numFmtId="164" fontId="14" fillId="0" borderId="16" xfId="0" applyNumberFormat="1" applyFont="1" applyFill="1" applyBorder="1" applyAlignment="1">
      <alignment vertical="center"/>
    </xf>
    <xf numFmtId="164" fontId="10" fillId="0" borderId="16" xfId="0" applyNumberFormat="1" applyFont="1" applyFill="1" applyBorder="1" applyAlignment="1">
      <alignment vertical="center"/>
    </xf>
    <xf numFmtId="164" fontId="14" fillId="0" borderId="50" xfId="0" applyNumberFormat="1" applyFont="1" applyFill="1" applyBorder="1" applyAlignment="1">
      <alignment vertical="center"/>
    </xf>
    <xf numFmtId="166" fontId="14" fillId="0" borderId="50" xfId="0" applyNumberFormat="1" applyFont="1" applyFill="1" applyBorder="1" applyAlignment="1">
      <alignment horizontal="right" vertical="center" wrapText="1"/>
    </xf>
    <xf numFmtId="166" fontId="14" fillId="0" borderId="7" xfId="0" applyNumberFormat="1" applyFont="1" applyFill="1" applyBorder="1" applyAlignment="1">
      <alignment horizontal="right" vertical="center" wrapText="1"/>
    </xf>
    <xf numFmtId="164" fontId="14" fillId="0" borderId="63" xfId="0" applyNumberFormat="1" applyFont="1" applyFill="1" applyBorder="1" applyAlignment="1">
      <alignment horizontal="centerContinuous" vertical="center"/>
    </xf>
    <xf numFmtId="0" fontId="10" fillId="0" borderId="57" xfId="0" applyNumberFormat="1" applyFont="1" applyFill="1" applyBorder="1" applyAlignment="1">
      <alignment horizontal="left" vertical="center"/>
    </xf>
    <xf numFmtId="164" fontId="14" fillId="0" borderId="64" xfId="0" applyNumberFormat="1" applyFont="1" applyFill="1" applyBorder="1" applyAlignment="1">
      <alignment vertical="center"/>
    </xf>
    <xf numFmtId="166" fontId="6" fillId="8" borderId="3" xfId="0" applyNumberFormat="1" applyFont="1" applyFill="1" applyBorder="1" applyAlignment="1">
      <alignment horizontal="right" vertical="center" wrapText="1"/>
    </xf>
    <xf numFmtId="164" fontId="45" fillId="0" borderId="65" xfId="0" applyNumberFormat="1" applyFont="1" applyFill="1" applyBorder="1" applyAlignment="1">
      <alignment vertical="center"/>
    </xf>
    <xf numFmtId="165" fontId="14" fillId="0" borderId="66" xfId="0" applyNumberFormat="1" applyFont="1" applyBorder="1" applyAlignment="1">
      <alignment vertical="center"/>
    </xf>
    <xf numFmtId="164" fontId="8" fillId="0" borderId="0"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4" fontId="63" fillId="0" borderId="0" xfId="3" applyNumberFormat="1" applyFont="1" applyAlignment="1">
      <alignment vertical="center"/>
    </xf>
    <xf numFmtId="1" fontId="1" fillId="0" borderId="0" xfId="0" applyNumberFormat="1" applyFont="1" applyFill="1" applyAlignment="1">
      <alignment vertical="center"/>
    </xf>
    <xf numFmtId="173" fontId="14" fillId="0" borderId="42" xfId="0" quotePrefix="1" applyNumberFormat="1" applyFont="1" applyBorder="1" applyAlignment="1">
      <alignment horizontal="right" vertical="center"/>
    </xf>
    <xf numFmtId="173" fontId="14" fillId="0" borderId="38" xfId="0" quotePrefix="1" applyNumberFormat="1" applyFont="1" applyBorder="1" applyAlignment="1">
      <alignment horizontal="right" vertical="center"/>
    </xf>
    <xf numFmtId="164" fontId="56" fillId="0" borderId="0" xfId="0" applyNumberFormat="1" applyFont="1" applyFill="1" applyAlignment="1">
      <alignment horizontal="center" vertical="center"/>
    </xf>
    <xf numFmtId="167" fontId="6" fillId="8" borderId="3" xfId="3" applyNumberFormat="1" applyFont="1" applyFill="1" applyBorder="1" applyAlignment="1">
      <alignment vertical="center"/>
    </xf>
    <xf numFmtId="164" fontId="56" fillId="0" borderId="0" xfId="0" applyNumberFormat="1" applyFont="1" applyFill="1" applyBorder="1" applyAlignment="1">
      <alignment horizontal="center" vertical="center"/>
    </xf>
    <xf numFmtId="166" fontId="14" fillId="0" borderId="13" xfId="0" applyNumberFormat="1" applyFont="1" applyFill="1" applyBorder="1" applyAlignment="1">
      <alignment horizontal="right" vertical="center" wrapText="1"/>
    </xf>
    <xf numFmtId="166" fontId="14" fillId="0" borderId="45" xfId="0" applyNumberFormat="1" applyFont="1" applyFill="1" applyBorder="1" applyAlignment="1">
      <alignment horizontal="right" vertical="center" wrapText="1"/>
    </xf>
    <xf numFmtId="166" fontId="14" fillId="0" borderId="62" xfId="0" applyNumberFormat="1" applyFont="1" applyFill="1" applyBorder="1" applyAlignment="1">
      <alignment horizontal="right" vertical="center" wrapText="1"/>
    </xf>
    <xf numFmtId="166" fontId="14" fillId="0" borderId="14" xfId="0" applyNumberFormat="1" applyFont="1" applyFill="1" applyBorder="1" applyAlignment="1">
      <alignment horizontal="right" vertical="center" wrapText="1"/>
    </xf>
    <xf numFmtId="166" fontId="14" fillId="0" borderId="3" xfId="0" applyNumberFormat="1" applyFont="1" applyFill="1" applyBorder="1" applyAlignment="1">
      <alignment horizontal="right" vertical="center" wrapText="1"/>
    </xf>
    <xf numFmtId="164" fontId="8" fillId="5" borderId="1" xfId="0" applyNumberFormat="1" applyFont="1" applyFill="1" applyBorder="1" applyAlignment="1">
      <alignment vertical="center"/>
    </xf>
    <xf numFmtId="166" fontId="14" fillId="0" borderId="0" xfId="0" applyNumberFormat="1" applyFont="1" applyAlignment="1">
      <alignment vertical="center"/>
    </xf>
    <xf numFmtId="0" fontId="65" fillId="0" borderId="36" xfId="3" applyFont="1" applyFill="1" applyBorder="1" applyAlignment="1">
      <alignment vertical="center"/>
    </xf>
    <xf numFmtId="0" fontId="10" fillId="0" borderId="9" xfId="3" applyNumberFormat="1" applyFont="1" applyFill="1" applyBorder="1" applyAlignment="1">
      <alignment vertical="center"/>
    </xf>
    <xf numFmtId="0" fontId="6" fillId="0" borderId="9" xfId="3" applyFont="1" applyFill="1" applyBorder="1" applyAlignment="1">
      <alignment horizontal="centerContinuous" vertical="center"/>
    </xf>
    <xf numFmtId="169" fontId="6" fillId="3" borderId="3" xfId="3" applyNumberFormat="1" applyFont="1" applyFill="1" applyBorder="1" applyAlignment="1">
      <alignment vertical="center"/>
    </xf>
    <xf numFmtId="164" fontId="14" fillId="0" borderId="44" xfId="3" applyNumberFormat="1" applyFont="1" applyBorder="1" applyAlignment="1">
      <alignment vertical="center"/>
    </xf>
    <xf numFmtId="165" fontId="14" fillId="0" borderId="44" xfId="3" applyNumberFormat="1" applyFont="1" applyBorder="1" applyAlignment="1">
      <alignment vertical="center"/>
    </xf>
    <xf numFmtId="0" fontId="10" fillId="0" borderId="59" xfId="3" applyFont="1" applyFill="1" applyBorder="1" applyAlignment="1">
      <alignment vertical="center"/>
    </xf>
    <xf numFmtId="167" fontId="14" fillId="0" borderId="62" xfId="3" applyNumberFormat="1" applyFont="1" applyFill="1" applyBorder="1" applyAlignment="1">
      <alignment vertical="center"/>
    </xf>
    <xf numFmtId="167" fontId="14" fillId="0" borderId="45" xfId="3" applyNumberFormat="1" applyFont="1" applyFill="1" applyBorder="1" applyAlignment="1">
      <alignment vertical="center"/>
    </xf>
    <xf numFmtId="164" fontId="14" fillId="0" borderId="47" xfId="3" applyNumberFormat="1" applyFont="1" applyFill="1" applyBorder="1" applyAlignment="1">
      <alignment vertical="center"/>
    </xf>
    <xf numFmtId="164" fontId="14" fillId="0" borderId="46" xfId="3" applyNumberFormat="1" applyFont="1" applyFill="1" applyBorder="1" applyAlignment="1">
      <alignment vertical="center"/>
    </xf>
    <xf numFmtId="173" fontId="14" fillId="0" borderId="48" xfId="3" applyNumberFormat="1" applyFont="1" applyFill="1" applyBorder="1" applyAlignment="1">
      <alignment vertical="center"/>
    </xf>
    <xf numFmtId="164" fontId="14" fillId="0" borderId="51" xfId="3" applyNumberFormat="1" applyFont="1" applyBorder="1" applyAlignment="1">
      <alignment vertical="center"/>
    </xf>
    <xf numFmtId="164" fontId="14" fillId="0" borderId="33" xfId="3" applyNumberFormat="1" applyFont="1" applyBorder="1" applyAlignment="1">
      <alignment vertical="center"/>
    </xf>
    <xf numFmtId="0" fontId="10" fillId="0" borderId="49" xfId="0" applyNumberFormat="1" applyFont="1" applyFill="1" applyBorder="1" applyAlignment="1">
      <alignment horizontal="left" vertical="center"/>
    </xf>
    <xf numFmtId="164" fontId="10" fillId="0" borderId="50" xfId="0" applyNumberFormat="1" applyFont="1" applyFill="1" applyBorder="1" applyAlignment="1">
      <alignment vertical="center"/>
    </xf>
    <xf numFmtId="164" fontId="14" fillId="0" borderId="52" xfId="0" applyNumberFormat="1" applyFont="1" applyFill="1" applyBorder="1" applyAlignment="1">
      <alignment vertical="center"/>
    </xf>
    <xf numFmtId="0" fontId="6" fillId="0" borderId="67" xfId="0" applyNumberFormat="1" applyFont="1" applyFill="1" applyBorder="1" applyAlignment="1">
      <alignment vertical="center"/>
    </xf>
    <xf numFmtId="164" fontId="14" fillId="0" borderId="69" xfId="0" applyNumberFormat="1" applyFont="1" applyFill="1" applyBorder="1" applyAlignment="1">
      <alignment vertical="center"/>
    </xf>
    <xf numFmtId="0" fontId="10" fillId="0" borderId="68" xfId="0" applyNumberFormat="1" applyFont="1" applyFill="1" applyBorder="1" applyAlignment="1">
      <alignment vertical="center"/>
    </xf>
    <xf numFmtId="166" fontId="14" fillId="0" borderId="52" xfId="0" applyNumberFormat="1" applyFont="1" applyFill="1" applyBorder="1" applyAlignment="1">
      <alignment horizontal="right" vertical="center" wrapText="1"/>
    </xf>
    <xf numFmtId="0" fontId="6" fillId="0" borderId="72" xfId="0" applyNumberFormat="1" applyFont="1" applyFill="1" applyBorder="1" applyAlignment="1">
      <alignment vertical="center"/>
    </xf>
    <xf numFmtId="0" fontId="10" fillId="0" borderId="73" xfId="0" applyNumberFormat="1" applyFont="1" applyFill="1" applyBorder="1" applyAlignment="1">
      <alignment horizontal="left" vertical="center"/>
    </xf>
    <xf numFmtId="164" fontId="14" fillId="0" borderId="71" xfId="0" applyNumberFormat="1" applyFont="1" applyFill="1" applyBorder="1" applyAlignment="1">
      <alignment vertical="center"/>
    </xf>
    <xf numFmtId="0" fontId="10" fillId="0" borderId="0" xfId="0" applyNumberFormat="1" applyFont="1" applyFill="1" applyBorder="1" applyAlignment="1">
      <alignment horizontal="left" vertical="center"/>
    </xf>
    <xf numFmtId="166" fontId="14" fillId="0" borderId="70" xfId="0" applyNumberFormat="1" applyFont="1" applyFill="1" applyBorder="1" applyAlignment="1">
      <alignment horizontal="right" vertical="center" wrapText="1"/>
    </xf>
    <xf numFmtId="166" fontId="14" fillId="0" borderId="2" xfId="0" applyNumberFormat="1" applyFont="1" applyFill="1" applyBorder="1" applyAlignment="1">
      <alignment horizontal="right" vertical="center" wrapText="1"/>
    </xf>
    <xf numFmtId="164" fontId="14" fillId="0" borderId="61" xfId="0" applyNumberFormat="1" applyFont="1" applyFill="1" applyBorder="1" applyAlignment="1">
      <alignment vertical="center"/>
    </xf>
    <xf numFmtId="164" fontId="14" fillId="0" borderId="74" xfId="0" applyNumberFormat="1" applyFont="1" applyBorder="1" applyAlignment="1">
      <alignment vertical="center"/>
    </xf>
    <xf numFmtId="164" fontId="14" fillId="0" borderId="75" xfId="0" applyNumberFormat="1" applyFont="1" applyBorder="1" applyAlignment="1">
      <alignment vertical="center"/>
    </xf>
    <xf numFmtId="165" fontId="14" fillId="0" borderId="45" xfId="0" applyNumberFormat="1" applyFont="1" applyBorder="1" applyAlignment="1">
      <alignment vertical="center"/>
    </xf>
    <xf numFmtId="173" fontId="24" fillId="0" borderId="45" xfId="0" applyNumberFormat="1" applyFont="1" applyFill="1" applyBorder="1" applyAlignment="1">
      <alignment vertical="center"/>
    </xf>
    <xf numFmtId="1" fontId="14" fillId="0" borderId="0" xfId="0" quotePrefix="1" applyNumberFormat="1" applyFont="1" applyBorder="1" applyAlignment="1">
      <alignment horizontal="right" vertical="center"/>
    </xf>
    <xf numFmtId="1" fontId="24" fillId="0" borderId="0" xfId="0" applyNumberFormat="1" applyFont="1" applyBorder="1" applyAlignment="1">
      <alignment vertical="center"/>
    </xf>
    <xf numFmtId="1" fontId="14" fillId="0" borderId="5" xfId="0" quotePrefix="1" applyNumberFormat="1" applyFont="1" applyBorder="1" applyAlignment="1">
      <alignment horizontal="right" vertical="center"/>
    </xf>
    <xf numFmtId="0" fontId="8" fillId="0" borderId="5" xfId="0" applyFont="1" applyFill="1" applyBorder="1" applyAlignment="1">
      <alignment horizontal="center" vertical="center" wrapText="1"/>
    </xf>
    <xf numFmtId="0" fontId="8" fillId="0" borderId="0" xfId="0" applyFont="1" applyFill="1" applyBorder="1" applyAlignment="1">
      <alignment horizontal="center" vertical="center" wrapText="1"/>
    </xf>
    <xf numFmtId="1" fontId="24" fillId="0" borderId="5" xfId="0" applyNumberFormat="1" applyFont="1" applyBorder="1" applyAlignment="1">
      <alignment vertical="center"/>
    </xf>
    <xf numFmtId="1" fontId="6" fillId="0" borderId="5" xfId="0" applyNumberFormat="1" applyFont="1" applyFill="1" applyBorder="1" applyAlignment="1">
      <alignment vertical="center"/>
    </xf>
    <xf numFmtId="167" fontId="6" fillId="3" borderId="2" xfId="0" applyNumberFormat="1" applyFont="1" applyFill="1" applyBorder="1" applyAlignment="1">
      <alignment vertical="center"/>
    </xf>
    <xf numFmtId="167" fontId="14" fillId="0" borderId="16" xfId="0" quotePrefix="1" applyNumberFormat="1" applyFont="1" applyFill="1" applyBorder="1" applyAlignment="1">
      <alignment horizontal="right" vertical="center"/>
    </xf>
    <xf numFmtId="164" fontId="10" fillId="0" borderId="32" xfId="0" applyNumberFormat="1" applyFont="1" applyFill="1" applyBorder="1" applyAlignment="1">
      <alignment vertical="center"/>
    </xf>
    <xf numFmtId="164" fontId="14" fillId="10" borderId="28" xfId="0" applyNumberFormat="1" applyFont="1" applyFill="1" applyBorder="1" applyAlignment="1">
      <alignment vertical="center"/>
    </xf>
    <xf numFmtId="164" fontId="26" fillId="10" borderId="28" xfId="0" applyNumberFormat="1" applyFont="1" applyFill="1" applyBorder="1" applyAlignment="1">
      <alignment vertical="center"/>
    </xf>
    <xf numFmtId="164" fontId="6" fillId="10" borderId="29" xfId="0" applyNumberFormat="1" applyFont="1" applyFill="1" applyBorder="1" applyAlignment="1">
      <alignment vertical="center"/>
    </xf>
    <xf numFmtId="164" fontId="6" fillId="10" borderId="26" xfId="0" applyNumberFormat="1" applyFont="1" applyFill="1" applyBorder="1" applyAlignment="1">
      <alignment vertical="center"/>
    </xf>
    <xf numFmtId="164" fontId="6" fillId="10" borderId="32" xfId="0" applyNumberFormat="1" applyFont="1" applyFill="1" applyBorder="1" applyAlignment="1">
      <alignment vertical="center"/>
    </xf>
    <xf numFmtId="164" fontId="26" fillId="10" borderId="32" xfId="0" applyNumberFormat="1" applyFont="1" applyFill="1" applyBorder="1" applyAlignment="1">
      <alignment vertical="center"/>
    </xf>
    <xf numFmtId="165" fontId="6" fillId="10" borderId="26" xfId="0" applyNumberFormat="1" applyFont="1" applyFill="1" applyBorder="1" applyAlignment="1">
      <alignment vertical="center"/>
    </xf>
    <xf numFmtId="164" fontId="6" fillId="0" borderId="0" xfId="0" applyNumberFormat="1" applyFont="1" applyFill="1" applyBorder="1" applyAlignment="1">
      <alignment horizontal="center" vertical="center"/>
    </xf>
    <xf numFmtId="164" fontId="8" fillId="10" borderId="27" xfId="0" applyNumberFormat="1" applyFont="1" applyFill="1" applyBorder="1" applyAlignment="1">
      <alignment vertical="center"/>
    </xf>
    <xf numFmtId="164" fontId="8" fillId="10" borderId="31" xfId="0" applyNumberFormat="1" applyFont="1" applyFill="1" applyBorder="1" applyAlignment="1">
      <alignment vertical="center"/>
    </xf>
    <xf numFmtId="164" fontId="8" fillId="10" borderId="32" xfId="0" applyNumberFormat="1" applyFont="1" applyFill="1" applyBorder="1" applyAlignment="1">
      <alignment vertical="center"/>
    </xf>
    <xf numFmtId="167" fontId="14" fillId="0" borderId="29" xfId="0" quotePrefix="1" applyNumberFormat="1" applyFont="1" applyFill="1" applyBorder="1" applyAlignment="1">
      <alignment horizontal="right" vertical="center"/>
    </xf>
    <xf numFmtId="167" fontId="14" fillId="0" borderId="14" xfId="0" quotePrefix="1" applyNumberFormat="1" applyFont="1" applyFill="1" applyBorder="1" applyAlignment="1">
      <alignment horizontal="right" vertical="center"/>
    </xf>
    <xf numFmtId="172" fontId="21" fillId="0" borderId="48" xfId="0" quotePrefix="1" applyNumberFormat="1" applyFont="1" applyFill="1" applyBorder="1" applyAlignment="1">
      <alignment horizontal="right" vertical="center"/>
    </xf>
    <xf numFmtId="173" fontId="14" fillId="0" borderId="42" xfId="0" applyNumberFormat="1" applyFont="1" applyFill="1" applyBorder="1" applyAlignment="1">
      <alignment horizontal="right" vertical="center"/>
    </xf>
    <xf numFmtId="173" fontId="14" fillId="0" borderId="38" xfId="0" applyNumberFormat="1" applyFont="1" applyFill="1" applyBorder="1" applyAlignment="1">
      <alignment vertical="center"/>
    </xf>
    <xf numFmtId="168" fontId="14" fillId="0" borderId="5" xfId="0" applyNumberFormat="1" applyFont="1" applyFill="1" applyBorder="1" applyAlignment="1">
      <alignment vertical="center"/>
    </xf>
    <xf numFmtId="168" fontId="14" fillId="0" borderId="0" xfId="3" applyNumberFormat="1" applyFont="1" applyAlignment="1">
      <alignment vertical="center"/>
    </xf>
    <xf numFmtId="0" fontId="10" fillId="0" borderId="18" xfId="0" applyFont="1" applyFill="1" applyBorder="1" applyAlignment="1">
      <alignment horizontal="center" vertical="center"/>
    </xf>
    <xf numFmtId="164" fontId="18" fillId="0" borderId="9" xfId="0" applyNumberFormat="1" applyFont="1" applyFill="1" applyBorder="1" applyAlignment="1">
      <alignment vertical="center"/>
    </xf>
    <xf numFmtId="164" fontId="22" fillId="0" borderId="9" xfId="0" applyNumberFormat="1" applyFont="1" applyBorder="1" applyAlignment="1">
      <alignment vertical="center"/>
    </xf>
    <xf numFmtId="168" fontId="14" fillId="0" borderId="14" xfId="0" applyNumberFormat="1" applyFont="1" applyBorder="1" applyAlignment="1">
      <alignment vertical="center"/>
    </xf>
    <xf numFmtId="164" fontId="6" fillId="0" borderId="0" xfId="0" applyNumberFormat="1" applyFont="1" applyBorder="1" applyAlignment="1">
      <alignment horizontal="right" vertical="center"/>
    </xf>
    <xf numFmtId="164" fontId="14" fillId="0" borderId="0" xfId="0" applyNumberFormat="1" applyFont="1" applyBorder="1" applyAlignment="1">
      <alignment horizontal="right" vertical="center"/>
    </xf>
    <xf numFmtId="166" fontId="14" fillId="0" borderId="0" xfId="0" applyNumberFormat="1" applyFont="1" applyBorder="1" applyAlignment="1">
      <alignment horizontal="right" vertical="center"/>
    </xf>
    <xf numFmtId="10" fontId="14" fillId="0" borderId="0" xfId="0" applyNumberFormat="1" applyFont="1" applyBorder="1" applyAlignment="1">
      <alignment horizontal="right" vertical="center"/>
    </xf>
    <xf numFmtId="164" fontId="14" fillId="0" borderId="0" xfId="0" applyNumberFormat="1" applyFont="1" applyAlignment="1">
      <alignment horizontal="right" vertical="center"/>
    </xf>
    <xf numFmtId="164" fontId="28" fillId="0" borderId="36" xfId="3" applyNumberFormat="1" applyFont="1" applyFill="1" applyBorder="1" applyAlignment="1">
      <alignment vertical="center"/>
    </xf>
    <xf numFmtId="164" fontId="10" fillId="0" borderId="0" xfId="3" applyNumberFormat="1" applyFont="1" applyFill="1" applyAlignment="1">
      <alignment vertical="center"/>
    </xf>
    <xf numFmtId="169" fontId="14" fillId="0" borderId="33" xfId="3" applyNumberFormat="1" applyFont="1" applyFill="1" applyBorder="1" applyAlignment="1">
      <alignment vertical="center"/>
    </xf>
    <xf numFmtId="167" fontId="14" fillId="0" borderId="26" xfId="3" applyNumberFormat="1" applyFont="1" applyFill="1" applyBorder="1" applyAlignment="1">
      <alignment vertical="center"/>
    </xf>
    <xf numFmtId="0" fontId="8" fillId="0" borderId="35" xfId="3" applyNumberFormat="1" applyFont="1" applyFill="1" applyBorder="1" applyAlignment="1">
      <alignment horizontal="centerContinuous" vertical="center"/>
    </xf>
    <xf numFmtId="164" fontId="10" fillId="0" borderId="36" xfId="3" applyNumberFormat="1" applyFont="1" applyFill="1" applyBorder="1" applyAlignment="1">
      <alignment vertical="center"/>
    </xf>
    <xf numFmtId="0" fontId="6" fillId="0" borderId="35" xfId="3" applyFont="1" applyFill="1" applyBorder="1" applyAlignment="1">
      <alignment horizontal="centerContinuous" vertical="center"/>
    </xf>
    <xf numFmtId="164" fontId="14" fillId="0" borderId="36" xfId="3" applyNumberFormat="1" applyFont="1" applyFill="1" applyBorder="1" applyAlignment="1">
      <alignment horizontal="centerContinuous" vertical="center"/>
    </xf>
    <xf numFmtId="0" fontId="10" fillId="0" borderId="6" xfId="3" applyFont="1" applyBorder="1" applyAlignment="1">
      <alignment vertical="center"/>
    </xf>
    <xf numFmtId="164" fontId="14" fillId="0" borderId="39" xfId="3" applyNumberFormat="1" applyFont="1" applyBorder="1" applyAlignment="1">
      <alignment vertical="center"/>
    </xf>
    <xf numFmtId="164" fontId="14" fillId="0" borderId="40" xfId="3" applyNumberFormat="1" applyFont="1" applyBorder="1" applyAlignment="1">
      <alignment vertical="center"/>
    </xf>
    <xf numFmtId="165" fontId="14" fillId="0" borderId="34" xfId="3" applyNumberFormat="1" applyFont="1" applyFill="1" applyBorder="1" applyAlignment="1">
      <alignment vertical="center"/>
    </xf>
    <xf numFmtId="165" fontId="14" fillId="0" borderId="51" xfId="3" applyNumberFormat="1" applyFont="1" applyFill="1" applyBorder="1" applyAlignment="1">
      <alignment vertical="center"/>
    </xf>
    <xf numFmtId="165" fontId="14" fillId="0" borderId="16" xfId="3" applyNumberFormat="1" applyFont="1" applyFill="1" applyBorder="1" applyAlignment="1">
      <alignment vertical="center"/>
    </xf>
    <xf numFmtId="164" fontId="14" fillId="0" borderId="42" xfId="3" applyNumberFormat="1" applyFont="1" applyFill="1" applyBorder="1" applyAlignment="1">
      <alignment vertical="center"/>
    </xf>
    <xf numFmtId="164" fontId="10" fillId="0" borderId="26" xfId="0" quotePrefix="1" applyNumberFormat="1" applyFont="1" applyBorder="1" applyAlignment="1">
      <alignment horizontal="right" vertical="center"/>
    </xf>
    <xf numFmtId="164" fontId="14" fillId="0" borderId="22" xfId="0" applyNumberFormat="1" applyFont="1" applyFill="1" applyBorder="1" applyAlignment="1">
      <alignment horizontal="centerContinuous" vertical="center"/>
    </xf>
    <xf numFmtId="164" fontId="14" fillId="0" borderId="0" xfId="4" applyNumberFormat="1" applyFont="1" applyAlignment="1">
      <alignment vertical="center"/>
    </xf>
    <xf numFmtId="164" fontId="14" fillId="0" borderId="0" xfId="4" applyNumberFormat="1" applyFont="1" applyFill="1" applyBorder="1" applyAlignment="1">
      <alignment vertical="center"/>
    </xf>
    <xf numFmtId="164" fontId="14" fillId="0" borderId="0" xfId="4" applyNumberFormat="1" applyFont="1" applyFill="1" applyAlignment="1">
      <alignment vertical="center"/>
    </xf>
    <xf numFmtId="164" fontId="6" fillId="2" borderId="1" xfId="4" applyNumberFormat="1" applyFont="1" applyFill="1" applyBorder="1" applyAlignment="1">
      <alignment horizontal="centerContinuous" vertical="center"/>
    </xf>
    <xf numFmtId="164" fontId="6" fillId="2" borderId="15" xfId="4" applyNumberFormat="1" applyFont="1" applyFill="1" applyBorder="1" applyAlignment="1">
      <alignment horizontal="centerContinuous" vertical="center"/>
    </xf>
    <xf numFmtId="164" fontId="6" fillId="2" borderId="2" xfId="4" applyNumberFormat="1" applyFont="1" applyFill="1" applyBorder="1" applyAlignment="1">
      <alignment horizontal="centerContinuous" vertical="center"/>
    </xf>
    <xf numFmtId="164" fontId="8" fillId="2" borderId="1" xfId="4" applyNumberFormat="1" applyFont="1" applyFill="1" applyBorder="1" applyAlignment="1">
      <alignment horizontal="centerContinuous" vertical="center"/>
    </xf>
    <xf numFmtId="164" fontId="8" fillId="2" borderId="15" xfId="4" applyNumberFormat="1" applyFont="1" applyFill="1" applyBorder="1" applyAlignment="1">
      <alignment horizontal="centerContinuous" vertical="center"/>
    </xf>
    <xf numFmtId="164" fontId="8" fillId="2" borderId="2" xfId="4" applyNumberFormat="1" applyFont="1" applyFill="1" applyBorder="1" applyAlignment="1">
      <alignment horizontal="centerContinuous" vertical="center"/>
    </xf>
    <xf numFmtId="164" fontId="8" fillId="2" borderId="1" xfId="4" applyNumberFormat="1" applyFont="1" applyFill="1" applyBorder="1" applyAlignment="1">
      <alignment vertical="center"/>
    </xf>
    <xf numFmtId="0" fontId="8" fillId="2" borderId="15" xfId="4" applyNumberFormat="1" applyFont="1" applyFill="1" applyBorder="1" applyAlignment="1">
      <alignment vertical="center"/>
    </xf>
    <xf numFmtId="164" fontId="14" fillId="2" borderId="2" xfId="4" applyNumberFormat="1" applyFont="1" applyFill="1" applyBorder="1" applyAlignment="1">
      <alignment vertical="center"/>
    </xf>
    <xf numFmtId="164" fontId="8" fillId="0" borderId="7" xfId="4" applyNumberFormat="1" applyFont="1" applyFill="1" applyBorder="1" applyAlignment="1">
      <alignment vertical="center"/>
    </xf>
    <xf numFmtId="164" fontId="10" fillId="0" borderId="7" xfId="4" applyNumberFormat="1" applyFont="1" applyFill="1" applyBorder="1" applyAlignment="1">
      <alignment vertical="center"/>
    </xf>
    <xf numFmtId="164" fontId="10" fillId="11" borderId="4" xfId="4" applyNumberFormat="1" applyFont="1" applyFill="1" applyBorder="1" applyAlignment="1">
      <alignment vertical="center"/>
    </xf>
    <xf numFmtId="164" fontId="14" fillId="11" borderId="11" xfId="4" applyNumberFormat="1" applyFont="1" applyFill="1" applyBorder="1" applyAlignment="1">
      <alignment vertical="center"/>
    </xf>
    <xf numFmtId="164" fontId="8" fillId="11" borderId="13" xfId="4" applyNumberFormat="1" applyFont="1" applyFill="1" applyBorder="1" applyAlignment="1">
      <alignment vertical="center"/>
    </xf>
    <xf numFmtId="164" fontId="10" fillId="11" borderId="13" xfId="4" applyNumberFormat="1" applyFont="1" applyFill="1" applyBorder="1" applyAlignment="1">
      <alignment vertical="center"/>
    </xf>
    <xf numFmtId="164" fontId="10" fillId="11" borderId="11" xfId="4" applyNumberFormat="1" applyFont="1" applyFill="1" applyBorder="1" applyAlignment="1">
      <alignment vertical="center"/>
    </xf>
    <xf numFmtId="164" fontId="10" fillId="11" borderId="13" xfId="4" applyNumberFormat="1" applyFont="1" applyFill="1" applyBorder="1" applyAlignment="1">
      <alignment horizontal="right" vertical="center"/>
    </xf>
    <xf numFmtId="164" fontId="10" fillId="11" borderId="11" xfId="4" applyNumberFormat="1" applyFont="1" applyFill="1" applyBorder="1" applyAlignment="1">
      <alignment horizontal="right" vertical="center"/>
    </xf>
    <xf numFmtId="3" fontId="38" fillId="11" borderId="13" xfId="4" applyNumberFormat="1" applyFont="1" applyFill="1" applyBorder="1" applyAlignment="1">
      <alignment vertical="center"/>
    </xf>
    <xf numFmtId="3" fontId="39" fillId="11" borderId="13" xfId="4" applyNumberFormat="1" applyFont="1" applyFill="1" applyBorder="1" applyAlignment="1">
      <alignment vertical="center"/>
    </xf>
    <xf numFmtId="3" fontId="8" fillId="11" borderId="13" xfId="4" applyNumberFormat="1" applyFont="1" applyFill="1" applyBorder="1" applyAlignment="1">
      <alignment vertical="center"/>
    </xf>
    <xf numFmtId="3" fontId="10" fillId="11" borderId="13" xfId="4" applyNumberFormat="1" applyFont="1" applyFill="1" applyBorder="1" applyAlignment="1">
      <alignment vertical="center"/>
    </xf>
    <xf numFmtId="164" fontId="14" fillId="0" borderId="16" xfId="4" applyNumberFormat="1" applyFont="1" applyFill="1" applyBorder="1" applyAlignment="1">
      <alignment vertical="center"/>
    </xf>
    <xf numFmtId="0" fontId="8" fillId="0" borderId="0" xfId="4" applyFont="1"/>
    <xf numFmtId="164" fontId="10" fillId="0" borderId="31" xfId="0" applyNumberFormat="1" applyFont="1" applyFill="1" applyBorder="1" applyAlignment="1">
      <alignment vertical="center"/>
    </xf>
    <xf numFmtId="164" fontId="14" fillId="0" borderId="29" xfId="0" applyNumberFormat="1" applyFont="1" applyFill="1" applyBorder="1" applyAlignment="1">
      <alignment vertical="center"/>
    </xf>
    <xf numFmtId="164" fontId="14" fillId="0" borderId="26" xfId="0" applyNumberFormat="1" applyFont="1" applyBorder="1" applyAlignment="1">
      <alignment vertical="center"/>
    </xf>
    <xf numFmtId="164" fontId="14" fillId="0" borderId="26" xfId="0" applyNumberFormat="1" applyFont="1" applyFill="1" applyBorder="1" applyAlignment="1">
      <alignment vertical="center"/>
    </xf>
    <xf numFmtId="165" fontId="14" fillId="0" borderId="26" xfId="0" applyNumberFormat="1" applyFont="1" applyBorder="1" applyAlignment="1">
      <alignment vertical="center"/>
    </xf>
    <xf numFmtId="164" fontId="6" fillId="2" borderId="2" xfId="0" applyNumberFormat="1" applyFont="1" applyFill="1" applyBorder="1" applyAlignment="1">
      <alignment horizontal="center" vertical="center"/>
    </xf>
    <xf numFmtId="164" fontId="14" fillId="0" borderId="37" xfId="0" applyNumberFormat="1" applyFont="1" applyFill="1" applyBorder="1" applyAlignment="1">
      <alignment vertical="center"/>
    </xf>
    <xf numFmtId="164" fontId="14" fillId="0" borderId="39" xfId="0" applyNumberFormat="1" applyFont="1" applyFill="1" applyBorder="1" applyAlignment="1">
      <alignment vertical="center"/>
    </xf>
    <xf numFmtId="164" fontId="14" fillId="0" borderId="40" xfId="0" applyNumberFormat="1" applyFont="1" applyBorder="1" applyAlignment="1">
      <alignment vertical="center"/>
    </xf>
    <xf numFmtId="164" fontId="14" fillId="0" borderId="41" xfId="0" applyNumberFormat="1" applyFont="1" applyBorder="1" applyAlignment="1">
      <alignment vertical="center"/>
    </xf>
    <xf numFmtId="165" fontId="14" fillId="0" borderId="38" xfId="0" applyNumberFormat="1" applyFont="1" applyBorder="1" applyAlignment="1">
      <alignment vertical="center"/>
    </xf>
    <xf numFmtId="173" fontId="14" fillId="0" borderId="77" xfId="3" applyNumberFormat="1" applyFont="1" applyFill="1" applyBorder="1" applyAlignment="1">
      <alignment vertical="center"/>
    </xf>
    <xf numFmtId="164" fontId="14" fillId="0" borderId="32" xfId="3" applyNumberFormat="1" applyFont="1" applyFill="1" applyBorder="1" applyAlignment="1">
      <alignment vertical="center"/>
    </xf>
    <xf numFmtId="165" fontId="14" fillId="0" borderId="33" xfId="3" applyNumberFormat="1" applyFont="1" applyBorder="1" applyAlignment="1">
      <alignment vertical="center"/>
    </xf>
    <xf numFmtId="173" fontId="14" fillId="0" borderId="26" xfId="3" applyNumberFormat="1" applyFont="1" applyFill="1" applyBorder="1" applyAlignment="1">
      <alignment vertical="center"/>
    </xf>
    <xf numFmtId="164" fontId="14" fillId="0" borderId="49" xfId="3" applyNumberFormat="1" applyFont="1" applyFill="1" applyBorder="1" applyAlignment="1">
      <alignment vertical="center"/>
    </xf>
    <xf numFmtId="164" fontId="14" fillId="0" borderId="50" xfId="3" applyNumberFormat="1" applyFont="1" applyFill="1" applyBorder="1" applyAlignment="1">
      <alignment vertical="center"/>
    </xf>
    <xf numFmtId="173" fontId="14" fillId="0" borderId="56" xfId="3" applyNumberFormat="1" applyFont="1" applyFill="1" applyBorder="1" applyAlignment="1">
      <alignment vertical="center"/>
    </xf>
    <xf numFmtId="164" fontId="14" fillId="0" borderId="78" xfId="3" applyNumberFormat="1" applyFont="1" applyFill="1" applyBorder="1" applyAlignment="1">
      <alignment vertical="center"/>
    </xf>
    <xf numFmtId="169" fontId="14" fillId="0" borderId="76" xfId="3" applyNumberFormat="1" applyFont="1" applyFill="1" applyBorder="1" applyAlignment="1">
      <alignment vertical="center"/>
    </xf>
    <xf numFmtId="165" fontId="14" fillId="0" borderId="7" xfId="0" applyNumberFormat="1" applyFont="1" applyFill="1" applyBorder="1" applyAlignment="1">
      <alignment vertical="center"/>
    </xf>
    <xf numFmtId="165" fontId="14" fillId="0" borderId="10" xfId="0" applyNumberFormat="1" applyFont="1" applyFill="1" applyBorder="1" applyAlignment="1">
      <alignment vertical="center"/>
    </xf>
    <xf numFmtId="173" fontId="24" fillId="0" borderId="14" xfId="0" applyNumberFormat="1" applyFont="1" applyFill="1" applyBorder="1" applyAlignment="1">
      <alignment vertical="center"/>
    </xf>
    <xf numFmtId="169" fontId="24" fillId="0" borderId="76" xfId="0" applyNumberFormat="1" applyFont="1" applyFill="1" applyBorder="1" applyAlignment="1">
      <alignment vertical="center"/>
    </xf>
    <xf numFmtId="169" fontId="24" fillId="0" borderId="62" xfId="0" applyNumberFormat="1" applyFont="1" applyFill="1" applyBorder="1" applyAlignment="1">
      <alignment vertical="center"/>
    </xf>
    <xf numFmtId="169" fontId="24" fillId="0" borderId="56" xfId="0" applyNumberFormat="1" applyFont="1" applyFill="1" applyBorder="1" applyAlignment="1">
      <alignment vertical="center"/>
    </xf>
    <xf numFmtId="173" fontId="24" fillId="0" borderId="56" xfId="0" applyNumberFormat="1" applyFont="1" applyFill="1" applyBorder="1" applyAlignment="1">
      <alignment vertical="center"/>
    </xf>
    <xf numFmtId="173" fontId="24" fillId="0" borderId="62" xfId="0" applyNumberFormat="1" applyFont="1" applyFill="1" applyBorder="1" applyAlignment="1">
      <alignment vertical="center"/>
    </xf>
    <xf numFmtId="173" fontId="24" fillId="0" borderId="77" xfId="0" applyNumberFormat="1" applyFont="1" applyFill="1" applyBorder="1" applyAlignment="1">
      <alignment vertical="center"/>
    </xf>
    <xf numFmtId="173" fontId="24" fillId="0" borderId="76" xfId="0" applyNumberFormat="1" applyFont="1" applyFill="1" applyBorder="1" applyAlignment="1">
      <alignment vertical="center"/>
    </xf>
    <xf numFmtId="173" fontId="24" fillId="0" borderId="7" xfId="0" applyNumberFormat="1" applyFont="1" applyFill="1" applyBorder="1" applyAlignment="1">
      <alignment vertical="center"/>
    </xf>
    <xf numFmtId="164" fontId="14" fillId="0" borderId="40" xfId="0" applyNumberFormat="1" applyFont="1" applyFill="1" applyBorder="1" applyAlignment="1">
      <alignment vertical="center"/>
    </xf>
    <xf numFmtId="165" fontId="14" fillId="0" borderId="26" xfId="0" quotePrefix="1" applyNumberFormat="1" applyFont="1" applyBorder="1" applyAlignment="1">
      <alignment horizontal="right" vertical="center"/>
    </xf>
    <xf numFmtId="0" fontId="6" fillId="0" borderId="0" xfId="0" applyFont="1" applyAlignment="1">
      <alignment vertical="center"/>
    </xf>
    <xf numFmtId="0" fontId="68" fillId="0" borderId="0" xfId="0" applyFont="1" applyAlignment="1">
      <alignment vertical="center"/>
    </xf>
    <xf numFmtId="164" fontId="32" fillId="6" borderId="9" xfId="0" applyNumberFormat="1" applyFont="1" applyFill="1" applyBorder="1" applyAlignment="1">
      <alignment horizontal="centerContinuous" vertical="center"/>
    </xf>
    <xf numFmtId="164" fontId="32" fillId="6" borderId="11" xfId="0" applyNumberFormat="1" applyFont="1" applyFill="1" applyBorder="1" applyAlignment="1">
      <alignment horizontal="centerContinuous" vertical="center"/>
    </xf>
    <xf numFmtId="164" fontId="6" fillId="2" borderId="1" xfId="0" applyNumberFormat="1" applyFont="1" applyFill="1" applyBorder="1" applyAlignment="1">
      <alignment horizontal="center" vertical="center"/>
    </xf>
    <xf numFmtId="164" fontId="32" fillId="6" borderId="8" xfId="0" applyNumberFormat="1" applyFont="1" applyFill="1" applyBorder="1" applyAlignment="1">
      <alignment horizontal="centerContinuous" vertical="center"/>
    </xf>
    <xf numFmtId="164" fontId="34" fillId="0" borderId="0" xfId="4" applyNumberFormat="1" applyFont="1" applyAlignment="1">
      <alignment vertical="center" wrapText="1"/>
    </xf>
    <xf numFmtId="164" fontId="10" fillId="0" borderId="7" xfId="4" applyNumberFormat="1" applyFont="1" applyBorder="1" applyAlignment="1">
      <alignment vertical="center"/>
    </xf>
    <xf numFmtId="164" fontId="8" fillId="0" borderId="7" xfId="4" applyNumberFormat="1" applyFont="1" applyBorder="1" applyAlignment="1">
      <alignment vertical="center"/>
    </xf>
    <xf numFmtId="0" fontId="8" fillId="0" borderId="0" xfId="4" applyFont="1" applyAlignment="1">
      <alignment vertical="center"/>
    </xf>
    <xf numFmtId="164" fontId="12" fillId="0" borderId="0" xfId="3" applyNumberFormat="1" applyFont="1" applyFill="1" applyAlignment="1">
      <alignment vertical="center"/>
    </xf>
    <xf numFmtId="173" fontId="10" fillId="0" borderId="10" xfId="0" applyNumberFormat="1" applyFont="1" applyBorder="1" applyAlignment="1">
      <alignment horizontal="right" vertical="center"/>
    </xf>
    <xf numFmtId="173" fontId="10" fillId="0" borderId="7" xfId="0" applyNumberFormat="1" applyFont="1" applyBorder="1" applyAlignment="1">
      <alignment horizontal="right" vertical="center"/>
    </xf>
    <xf numFmtId="0" fontId="65" fillId="0" borderId="0" xfId="3" applyNumberFormat="1" applyFont="1" applyFill="1" applyBorder="1" applyAlignment="1">
      <alignment vertical="center"/>
    </xf>
    <xf numFmtId="0" fontId="14" fillId="0" borderId="0" xfId="3" applyFont="1" applyFill="1" applyBorder="1" applyAlignment="1">
      <alignment vertical="center"/>
    </xf>
    <xf numFmtId="167" fontId="14" fillId="0" borderId="0" xfId="3" applyNumberFormat="1" applyFont="1" applyFill="1" applyBorder="1" applyAlignment="1">
      <alignment vertical="center"/>
    </xf>
    <xf numFmtId="0" fontId="10" fillId="0" borderId="40" xfId="3" applyNumberFormat="1" applyFont="1" applyFill="1" applyBorder="1" applyAlignment="1">
      <alignment vertical="center"/>
    </xf>
    <xf numFmtId="169" fontId="14" fillId="0" borderId="41" xfId="3" applyNumberFormat="1" applyFont="1" applyFill="1" applyBorder="1" applyAlignment="1">
      <alignment vertical="center"/>
    </xf>
    <xf numFmtId="167" fontId="14" fillId="0" borderId="38" xfId="3" applyNumberFormat="1" applyFont="1" applyFill="1" applyBorder="1" applyAlignment="1">
      <alignment vertical="center"/>
    </xf>
    <xf numFmtId="0" fontId="1" fillId="0" borderId="0" xfId="0" applyFont="1" applyFill="1" applyAlignment="1">
      <alignment vertical="center"/>
    </xf>
    <xf numFmtId="0" fontId="4" fillId="0" borderId="0" xfId="0" applyFont="1" applyFill="1" applyAlignment="1">
      <alignment vertical="center"/>
    </xf>
    <xf numFmtId="0" fontId="9" fillId="12" borderId="3" xfId="0" applyFont="1" applyFill="1" applyBorder="1" applyAlignment="1">
      <alignment horizontal="center" vertical="center"/>
    </xf>
    <xf numFmtId="0" fontId="70" fillId="0" borderId="0" xfId="0" applyFont="1" applyAlignment="1">
      <alignment vertical="center"/>
    </xf>
    <xf numFmtId="0" fontId="47" fillId="12" borderId="17" xfId="0" applyFont="1" applyFill="1" applyBorder="1" applyAlignment="1">
      <alignment horizontal="center" vertical="center"/>
    </xf>
    <xf numFmtId="0" fontId="9" fillId="12" borderId="17" xfId="0" applyFont="1" applyFill="1" applyBorder="1" applyAlignment="1">
      <alignment horizontal="center" vertical="center"/>
    </xf>
    <xf numFmtId="0" fontId="10" fillId="12" borderId="17" xfId="0" applyFont="1" applyFill="1" applyBorder="1" applyAlignment="1">
      <alignment horizontal="center" vertical="center"/>
    </xf>
    <xf numFmtId="0" fontId="47" fillId="0" borderId="0" xfId="0" applyFont="1" applyFill="1" applyBorder="1" applyAlignment="1">
      <alignment horizontal="center" vertical="center"/>
    </xf>
    <xf numFmtId="0" fontId="0" fillId="0" borderId="0" xfId="0" applyFill="1" applyBorder="1" applyAlignment="1">
      <alignment vertical="center"/>
    </xf>
    <xf numFmtId="0" fontId="10" fillId="12" borderId="13" xfId="0" applyFont="1" applyFill="1" applyBorder="1" applyAlignment="1">
      <alignment horizontal="center" vertical="center"/>
    </xf>
    <xf numFmtId="0" fontId="10" fillId="0" borderId="0" xfId="0" applyFont="1" applyAlignment="1">
      <alignment vertical="center"/>
    </xf>
    <xf numFmtId="0" fontId="9" fillId="12" borderId="7" xfId="0" applyFont="1" applyFill="1" applyBorder="1" applyAlignment="1">
      <alignment horizontal="center" vertical="center"/>
    </xf>
    <xf numFmtId="0" fontId="67" fillId="12" borderId="20" xfId="0" applyFont="1" applyFill="1" applyBorder="1" applyAlignment="1">
      <alignment horizontal="center" vertical="center"/>
    </xf>
    <xf numFmtId="0" fontId="47" fillId="12" borderId="18" xfId="0" applyFont="1" applyFill="1" applyBorder="1" applyAlignment="1">
      <alignment horizontal="center" vertical="center"/>
    </xf>
    <xf numFmtId="0" fontId="10" fillId="12" borderId="76" xfId="0" applyFont="1" applyFill="1" applyBorder="1" applyAlignment="1">
      <alignment horizontal="center" vertical="center"/>
    </xf>
    <xf numFmtId="0" fontId="10" fillId="12" borderId="14" xfId="0" applyFont="1" applyFill="1" applyBorder="1" applyAlignment="1">
      <alignment horizontal="center" vertical="center"/>
    </xf>
    <xf numFmtId="0" fontId="0" fillId="0" borderId="0" xfId="0"/>
    <xf numFmtId="164" fontId="3" fillId="0" borderId="0" xfId="0" applyNumberFormat="1" applyFont="1" applyAlignment="1">
      <alignment vertical="center"/>
    </xf>
    <xf numFmtId="164" fontId="3" fillId="0" borderId="0" xfId="0" applyNumberFormat="1" applyFont="1" applyAlignment="1">
      <alignment vertical="center"/>
    </xf>
    <xf numFmtId="164" fontId="12" fillId="0" borderId="0" xfId="0" applyNumberFormat="1" applyFont="1" applyAlignment="1">
      <alignment vertical="center"/>
    </xf>
    <xf numFmtId="0" fontId="1" fillId="0" borderId="0" xfId="0" applyFont="1" applyAlignment="1">
      <alignment vertical="center"/>
    </xf>
    <xf numFmtId="0" fontId="0" fillId="0" borderId="0" xfId="0" applyAlignment="1">
      <alignment vertical="center"/>
    </xf>
    <xf numFmtId="164" fontId="14" fillId="0" borderId="0" xfId="0" applyNumberFormat="1" applyFont="1" applyFill="1" applyBorder="1" applyAlignment="1">
      <alignment vertical="center"/>
    </xf>
    <xf numFmtId="164" fontId="14" fillId="0" borderId="0" xfId="0" applyNumberFormat="1" applyFont="1" applyAlignment="1">
      <alignment vertical="center"/>
    </xf>
    <xf numFmtId="164" fontId="14" fillId="0" borderId="0" xfId="0" applyNumberFormat="1" applyFont="1" applyFill="1" applyAlignment="1">
      <alignment vertical="center"/>
    </xf>
    <xf numFmtId="164" fontId="10" fillId="0" borderId="13" xfId="0" applyNumberFormat="1" applyFont="1" applyFill="1" applyBorder="1" applyAlignment="1">
      <alignment vertical="center"/>
    </xf>
    <xf numFmtId="164" fontId="14" fillId="0" borderId="37" xfId="0" applyNumberFormat="1" applyFont="1" applyBorder="1" applyAlignment="1">
      <alignment vertical="center"/>
    </xf>
    <xf numFmtId="164" fontId="14" fillId="3" borderId="8" xfId="0" applyNumberFormat="1" applyFont="1" applyFill="1" applyBorder="1" applyAlignment="1">
      <alignment vertical="center"/>
    </xf>
    <xf numFmtId="164" fontId="14" fillId="3" borderId="11" xfId="0" applyNumberFormat="1" applyFont="1" applyFill="1" applyBorder="1" applyAlignment="1">
      <alignment vertical="center"/>
    </xf>
    <xf numFmtId="164" fontId="14" fillId="0" borderId="36" xfId="0" applyNumberFormat="1" applyFont="1" applyBorder="1" applyAlignment="1">
      <alignment vertical="center"/>
    </xf>
    <xf numFmtId="0" fontId="36" fillId="0" borderId="0" xfId="4" applyFont="1" applyAlignment="1">
      <alignment vertical="center" wrapText="1"/>
    </xf>
    <xf numFmtId="0" fontId="54" fillId="0" borderId="0" xfId="4" applyFont="1" applyAlignment="1">
      <alignment vertical="center" wrapText="1"/>
    </xf>
    <xf numFmtId="164" fontId="10" fillId="0" borderId="38" xfId="0" applyNumberFormat="1" applyFont="1" applyFill="1" applyBorder="1" applyAlignment="1">
      <alignment vertical="center"/>
    </xf>
    <xf numFmtId="164" fontId="8" fillId="0" borderId="38" xfId="0" applyNumberFormat="1" applyFont="1" applyBorder="1" applyAlignment="1">
      <alignment vertical="center"/>
    </xf>
    <xf numFmtId="164" fontId="10" fillId="0" borderId="41" xfId="0" applyNumberFormat="1" applyFont="1" applyFill="1" applyBorder="1" applyAlignment="1">
      <alignment vertical="center"/>
    </xf>
    <xf numFmtId="164" fontId="10" fillId="0" borderId="39" xfId="0" applyNumberFormat="1" applyFont="1" applyFill="1" applyBorder="1" applyAlignment="1">
      <alignment vertical="center"/>
    </xf>
    <xf numFmtId="164" fontId="8" fillId="0" borderId="38" xfId="0" applyNumberFormat="1" applyFont="1" applyFill="1" applyBorder="1" applyAlignment="1">
      <alignment vertical="center"/>
    </xf>
    <xf numFmtId="164" fontId="14" fillId="0" borderId="10" xfId="4" applyNumberFormat="1" applyFont="1" applyFill="1" applyBorder="1" applyAlignment="1">
      <alignment vertical="center"/>
    </xf>
    <xf numFmtId="164" fontId="8" fillId="0" borderId="7" xfId="4" applyNumberFormat="1" applyFont="1" applyFill="1" applyBorder="1" applyAlignment="1">
      <alignment vertical="center"/>
    </xf>
    <xf numFmtId="164" fontId="10" fillId="0" borderId="7" xfId="4" applyNumberFormat="1" applyFont="1" applyFill="1" applyBorder="1" applyAlignment="1">
      <alignment vertical="center"/>
    </xf>
    <xf numFmtId="164" fontId="8" fillId="0" borderId="34" xfId="4" applyNumberFormat="1" applyFont="1" applyFill="1" applyBorder="1" applyAlignment="1">
      <alignment vertical="center"/>
    </xf>
    <xf numFmtId="164" fontId="10" fillId="0" borderId="36" xfId="4" applyNumberFormat="1" applyFont="1" applyFill="1" applyBorder="1" applyAlignment="1">
      <alignment vertical="center"/>
    </xf>
    <xf numFmtId="164" fontId="10" fillId="0" borderId="34" xfId="4" applyNumberFormat="1" applyFont="1" applyFill="1" applyBorder="1" applyAlignment="1">
      <alignment vertical="center"/>
    </xf>
    <xf numFmtId="164" fontId="14" fillId="0" borderId="36" xfId="4" applyNumberFormat="1" applyFont="1" applyFill="1" applyBorder="1" applyAlignment="1">
      <alignment vertical="center"/>
    </xf>
    <xf numFmtId="164" fontId="14" fillId="0" borderId="36" xfId="4" applyNumberFormat="1" applyFont="1" applyBorder="1" applyAlignment="1">
      <alignment vertical="center"/>
    </xf>
    <xf numFmtId="164" fontId="10" fillId="0" borderId="38" xfId="0" applyNumberFormat="1" applyFont="1" applyBorder="1" applyAlignment="1">
      <alignment vertical="center"/>
    </xf>
    <xf numFmtId="164" fontId="10" fillId="0" borderId="41" xfId="0" applyNumberFormat="1" applyFont="1" applyBorder="1" applyAlignment="1">
      <alignment vertical="center"/>
    </xf>
    <xf numFmtId="164" fontId="26" fillId="0" borderId="38" xfId="0" applyNumberFormat="1" applyFont="1" applyBorder="1" applyAlignment="1">
      <alignment vertical="center"/>
    </xf>
    <xf numFmtId="3" fontId="8" fillId="0" borderId="38" xfId="0" applyNumberFormat="1" applyFont="1" applyBorder="1" applyAlignment="1">
      <alignment vertical="center"/>
    </xf>
    <xf numFmtId="3" fontId="10" fillId="0" borderId="38" xfId="0" applyNumberFormat="1" applyFont="1" applyBorder="1" applyAlignment="1">
      <alignment vertical="center"/>
    </xf>
    <xf numFmtId="164" fontId="10" fillId="0" borderId="6" xfId="4" applyNumberFormat="1" applyFont="1" applyFill="1" applyBorder="1" applyAlignment="1">
      <alignment vertical="center"/>
    </xf>
    <xf numFmtId="164" fontId="10" fillId="11" borderId="35" xfId="4" applyNumberFormat="1" applyFont="1" applyFill="1" applyBorder="1" applyAlignment="1">
      <alignment vertical="center"/>
    </xf>
    <xf numFmtId="164" fontId="14" fillId="11" borderId="36" xfId="4" applyNumberFormat="1" applyFont="1" applyFill="1" applyBorder="1" applyAlignment="1">
      <alignment vertical="center"/>
    </xf>
    <xf numFmtId="164" fontId="8" fillId="11" borderId="34" xfId="4" quotePrefix="1" applyNumberFormat="1" applyFont="1" applyFill="1" applyBorder="1" applyAlignment="1">
      <alignment horizontal="right" vertical="center"/>
    </xf>
    <xf numFmtId="3" fontId="8" fillId="11" borderId="34" xfId="4" applyNumberFormat="1" applyFont="1" applyFill="1" applyBorder="1" applyAlignment="1">
      <alignment vertical="center"/>
    </xf>
    <xf numFmtId="3" fontId="10" fillId="11" borderId="34" xfId="4" applyNumberFormat="1" applyFont="1" applyFill="1" applyBorder="1" applyAlignment="1">
      <alignment vertical="center"/>
    </xf>
    <xf numFmtId="164" fontId="10" fillId="11" borderId="34" xfId="4" applyNumberFormat="1" applyFont="1" applyFill="1" applyBorder="1" applyAlignment="1">
      <alignment vertical="center"/>
    </xf>
    <xf numFmtId="164" fontId="10" fillId="0" borderId="35" xfId="4" applyNumberFormat="1" applyFont="1" applyFill="1" applyBorder="1" applyAlignment="1">
      <alignment vertical="center"/>
    </xf>
    <xf numFmtId="164" fontId="8" fillId="0" borderId="34" xfId="4" applyNumberFormat="1" applyFont="1" applyBorder="1" applyAlignment="1">
      <alignment vertical="center"/>
    </xf>
    <xf numFmtId="164" fontId="10" fillId="0" borderId="34" xfId="4" applyNumberFormat="1" applyFont="1" applyBorder="1" applyAlignment="1">
      <alignment vertical="center"/>
    </xf>
    <xf numFmtId="164" fontId="10" fillId="0" borderId="36" xfId="4" applyNumberFormat="1" applyFont="1" applyBorder="1" applyAlignment="1">
      <alignment vertical="center"/>
    </xf>
    <xf numFmtId="164" fontId="10" fillId="0" borderId="4" xfId="0" applyNumberFormat="1" applyFont="1" applyBorder="1" applyAlignment="1">
      <alignment vertical="center"/>
    </xf>
    <xf numFmtId="164" fontId="15" fillId="0" borderId="8" xfId="0" applyNumberFormat="1" applyFont="1" applyFill="1" applyBorder="1" applyAlignment="1">
      <alignment vertical="center"/>
    </xf>
    <xf numFmtId="164" fontId="14" fillId="0" borderId="8" xfId="0" applyNumberFormat="1" applyFont="1" applyFill="1" applyBorder="1" applyAlignment="1">
      <alignment vertical="center"/>
    </xf>
    <xf numFmtId="164" fontId="14" fillId="0" borderId="11" xfId="0" applyNumberFormat="1" applyFont="1" applyFill="1" applyBorder="1" applyAlignment="1">
      <alignment vertical="center"/>
    </xf>
    <xf numFmtId="164" fontId="10" fillId="0" borderId="11" xfId="0" applyNumberFormat="1" applyFont="1" applyBorder="1" applyAlignment="1">
      <alignment vertical="center"/>
    </xf>
    <xf numFmtId="164" fontId="10" fillId="0" borderId="13" xfId="0" applyNumberFormat="1" applyFont="1" applyBorder="1" applyAlignment="1">
      <alignment vertical="center"/>
    </xf>
    <xf numFmtId="164" fontId="10" fillId="0" borderId="35" xfId="0" applyNumberFormat="1" applyFont="1" applyBorder="1" applyAlignment="1">
      <alignment vertical="center"/>
    </xf>
    <xf numFmtId="164" fontId="6" fillId="0" borderId="37" xfId="0" applyNumberFormat="1" applyFont="1" applyBorder="1" applyAlignment="1">
      <alignment vertical="center"/>
    </xf>
    <xf numFmtId="173" fontId="10" fillId="0" borderId="36" xfId="0" applyNumberFormat="1" applyFont="1" applyBorder="1" applyAlignment="1">
      <alignment vertical="center"/>
    </xf>
    <xf numFmtId="173" fontId="10" fillId="0" borderId="37" xfId="0" applyNumberFormat="1" applyFont="1" applyBorder="1" applyAlignment="1">
      <alignment vertical="center"/>
    </xf>
    <xf numFmtId="173" fontId="10" fillId="0" borderId="34" xfId="0" applyNumberFormat="1" applyFont="1" applyBorder="1" applyAlignment="1">
      <alignment vertical="center"/>
    </xf>
    <xf numFmtId="173" fontId="10" fillId="0" borderId="35" xfId="0" applyNumberFormat="1" applyFont="1" applyBorder="1" applyAlignment="1">
      <alignment vertical="center"/>
    </xf>
    <xf numFmtId="173" fontId="10" fillId="0" borderId="35" xfId="0" applyNumberFormat="1" applyFont="1" applyFill="1" applyBorder="1" applyAlignment="1">
      <alignment vertical="center"/>
    </xf>
    <xf numFmtId="164" fontId="10" fillId="0" borderId="36" xfId="0" applyNumberFormat="1" applyFont="1" applyBorder="1" applyAlignment="1">
      <alignment vertical="center"/>
    </xf>
    <xf numFmtId="164" fontId="26" fillId="3" borderId="4" xfId="0" applyNumberFormat="1" applyFont="1" applyFill="1" applyBorder="1" applyAlignment="1">
      <alignment vertical="center"/>
    </xf>
    <xf numFmtId="164" fontId="8" fillId="3" borderId="13" xfId="0" applyNumberFormat="1" applyFont="1" applyFill="1" applyBorder="1" applyAlignment="1">
      <alignment vertical="center"/>
    </xf>
    <xf numFmtId="164" fontId="10" fillId="3" borderId="13" xfId="0" applyNumberFormat="1" applyFont="1" applyFill="1" applyBorder="1" applyAlignment="1">
      <alignment vertical="center"/>
    </xf>
    <xf numFmtId="164" fontId="10" fillId="3" borderId="11" xfId="0" applyNumberFormat="1" applyFont="1" applyFill="1" applyBorder="1" applyAlignment="1">
      <alignment vertical="center"/>
    </xf>
    <xf numFmtId="164" fontId="26" fillId="3" borderId="13" xfId="0" applyNumberFormat="1" applyFont="1" applyFill="1" applyBorder="1" applyAlignment="1">
      <alignment vertical="center"/>
    </xf>
    <xf numFmtId="3" fontId="10" fillId="3" borderId="13" xfId="0" applyNumberFormat="1" applyFont="1" applyFill="1" applyBorder="1" applyAlignment="1">
      <alignment vertical="center"/>
    </xf>
    <xf numFmtId="164" fontId="26" fillId="3" borderId="8" xfId="0" applyNumberFormat="1" applyFont="1" applyFill="1" applyBorder="1" applyAlignment="1">
      <alignment vertical="center"/>
    </xf>
    <xf numFmtId="164" fontId="14" fillId="5" borderId="8" xfId="0" applyNumberFormat="1" applyFont="1" applyFill="1" applyBorder="1" applyAlignment="1">
      <alignment vertical="center"/>
    </xf>
    <xf numFmtId="164" fontId="14" fillId="5" borderId="11" xfId="0" applyNumberFormat="1" applyFont="1" applyFill="1" applyBorder="1" applyAlignment="1">
      <alignment vertical="center"/>
    </xf>
    <xf numFmtId="164" fontId="8" fillId="3" borderId="11" xfId="0" applyNumberFormat="1" applyFont="1" applyFill="1" applyBorder="1" applyAlignment="1">
      <alignment vertical="center"/>
    </xf>
    <xf numFmtId="164" fontId="10" fillId="3" borderId="13" xfId="0" applyNumberFormat="1" applyFont="1" applyFill="1" applyBorder="1" applyAlignment="1">
      <alignment horizontal="right" vertical="center"/>
    </xf>
    <xf numFmtId="164" fontId="8" fillId="3" borderId="13" xfId="0" applyNumberFormat="1" applyFont="1" applyFill="1" applyBorder="1" applyAlignment="1">
      <alignment horizontal="right" vertical="center"/>
    </xf>
    <xf numFmtId="3" fontId="8" fillId="3" borderId="13" xfId="0" applyNumberFormat="1" applyFont="1" applyFill="1" applyBorder="1" applyAlignment="1">
      <alignment vertical="center"/>
    </xf>
    <xf numFmtId="164" fontId="15" fillId="3" borderId="13" xfId="0" applyNumberFormat="1" applyFont="1" applyFill="1" applyBorder="1" applyAlignment="1">
      <alignment vertical="center"/>
    </xf>
    <xf numFmtId="164" fontId="14" fillId="3" borderId="13" xfId="0" applyNumberFormat="1" applyFont="1" applyFill="1" applyBorder="1" applyAlignment="1">
      <alignment vertical="center"/>
    </xf>
    <xf numFmtId="164" fontId="26" fillId="0" borderId="40" xfId="0" applyNumberFormat="1" applyFont="1" applyFill="1" applyBorder="1" applyAlignment="1">
      <alignment vertical="center"/>
    </xf>
    <xf numFmtId="164" fontId="8" fillId="0" borderId="41" xfId="0" applyNumberFormat="1" applyFont="1" applyFill="1" applyBorder="1" applyAlignment="1">
      <alignment vertical="center"/>
    </xf>
    <xf numFmtId="164" fontId="15" fillId="0" borderId="38" xfId="0" applyNumberFormat="1" applyFont="1" applyFill="1" applyBorder="1" applyAlignment="1">
      <alignment vertical="center"/>
    </xf>
    <xf numFmtId="164" fontId="14" fillId="0" borderId="38" xfId="0" applyNumberFormat="1" applyFont="1" applyFill="1" applyBorder="1" applyAlignment="1">
      <alignment vertical="center"/>
    </xf>
    <xf numFmtId="164" fontId="14" fillId="0" borderId="41" xfId="0" applyNumberFormat="1" applyFont="1" applyFill="1" applyBorder="1" applyAlignment="1">
      <alignment vertical="center"/>
    </xf>
    <xf numFmtId="164" fontId="69" fillId="0" borderId="0" xfId="4" applyNumberFormat="1" applyFont="1" applyAlignment="1">
      <alignment vertical="center"/>
    </xf>
    <xf numFmtId="164" fontId="3" fillId="0" borderId="0" xfId="4" applyNumberFormat="1" applyFont="1" applyAlignment="1">
      <alignment vertical="center"/>
    </xf>
    <xf numFmtId="164" fontId="12" fillId="0" borderId="0" xfId="4" applyNumberFormat="1" applyFont="1" applyAlignment="1">
      <alignment vertical="center"/>
    </xf>
    <xf numFmtId="164" fontId="8" fillId="2" borderId="4" xfId="4" applyNumberFormat="1" applyFont="1" applyFill="1" applyBorder="1" applyAlignment="1">
      <alignment horizontal="centerContinuous" vertical="center"/>
    </xf>
    <xf numFmtId="164" fontId="8" fillId="2" borderId="6" xfId="4" applyNumberFormat="1" applyFont="1" applyFill="1" applyBorder="1" applyAlignment="1">
      <alignment horizontal="centerContinuous" vertical="center"/>
    </xf>
    <xf numFmtId="164" fontId="8" fillId="2" borderId="3" xfId="4" applyNumberFormat="1" applyFont="1" applyFill="1" applyBorder="1" applyAlignment="1">
      <alignment horizontal="center" vertical="center"/>
    </xf>
    <xf numFmtId="164" fontId="8" fillId="2" borderId="3" xfId="4" applyNumberFormat="1" applyFont="1" applyFill="1" applyBorder="1" applyAlignment="1">
      <alignment horizontal="center" vertical="center"/>
    </xf>
    <xf numFmtId="164" fontId="8" fillId="2" borderId="3" xfId="4" applyNumberFormat="1" applyFont="1" applyFill="1" applyBorder="1" applyAlignment="1">
      <alignment horizontal="center" vertical="center"/>
    </xf>
    <xf numFmtId="164" fontId="8" fillId="2" borderId="3" xfId="4" applyNumberFormat="1" applyFont="1" applyFill="1" applyBorder="1" applyAlignment="1">
      <alignment horizontal="center" vertical="center"/>
    </xf>
    <xf numFmtId="164" fontId="10" fillId="3" borderId="4" xfId="0" applyNumberFormat="1" applyFont="1" applyFill="1" applyBorder="1" applyAlignment="1">
      <alignment vertical="center"/>
    </xf>
    <xf numFmtId="164" fontId="18" fillId="0" borderId="0" xfId="4" applyNumberFormat="1" applyFont="1" applyFill="1" applyBorder="1" applyAlignment="1">
      <alignment vertical="center"/>
    </xf>
    <xf numFmtId="164" fontId="18" fillId="0" borderId="0" xfId="4" applyNumberFormat="1" applyFont="1" applyFill="1" applyBorder="1" applyAlignment="1">
      <alignment vertical="center"/>
    </xf>
    <xf numFmtId="164" fontId="18" fillId="0" borderId="0" xfId="4" applyNumberFormat="1" applyFont="1" applyFill="1" applyBorder="1" applyAlignment="1">
      <alignment vertical="center"/>
    </xf>
    <xf numFmtId="164" fontId="18" fillId="0" borderId="0" xfId="4" applyNumberFormat="1" applyFont="1" applyFill="1" applyBorder="1" applyAlignment="1">
      <alignment vertical="top"/>
    </xf>
    <xf numFmtId="164" fontId="18" fillId="0" borderId="0" xfId="4" applyNumberFormat="1" applyFont="1" applyFill="1" applyBorder="1" applyAlignment="1">
      <alignment vertical="center"/>
    </xf>
    <xf numFmtId="164" fontId="18" fillId="0" borderId="0" xfId="4" applyNumberFormat="1" applyFont="1" applyFill="1" applyBorder="1" applyAlignment="1"/>
    <xf numFmtId="164" fontId="18" fillId="0" borderId="0" xfId="4" applyNumberFormat="1" applyFont="1" applyFill="1" applyBorder="1" applyAlignment="1">
      <alignment vertical="center"/>
    </xf>
    <xf numFmtId="164" fontId="10" fillId="0" borderId="0" xfId="0" applyNumberFormat="1" applyFont="1" applyFill="1" applyAlignment="1">
      <alignment vertical="center"/>
    </xf>
    <xf numFmtId="175" fontId="14" fillId="0" borderId="7" xfId="3" applyNumberFormat="1" applyFont="1" applyFill="1" applyBorder="1" applyAlignment="1">
      <alignment vertical="center"/>
    </xf>
    <xf numFmtId="0" fontId="37" fillId="0" borderId="0" xfId="0" applyFont="1" applyAlignment="1">
      <alignment vertical="center"/>
    </xf>
    <xf numFmtId="0" fontId="10" fillId="0" borderId="59" xfId="3" applyNumberFormat="1" applyFont="1" applyFill="1" applyBorder="1" applyAlignment="1">
      <alignment vertical="center"/>
    </xf>
    <xf numFmtId="0" fontId="10" fillId="0" borderId="60" xfId="3" applyNumberFormat="1" applyFont="1" applyFill="1" applyBorder="1" applyAlignment="1">
      <alignment vertical="center"/>
    </xf>
    <xf numFmtId="0" fontId="14" fillId="0" borderId="44" xfId="3" applyFont="1" applyFill="1" applyBorder="1" applyAlignment="1">
      <alignment vertical="center"/>
    </xf>
    <xf numFmtId="0" fontId="10" fillId="0" borderId="4" xfId="3" applyFont="1" applyBorder="1" applyAlignment="1">
      <alignment vertical="center"/>
    </xf>
    <xf numFmtId="0" fontId="10" fillId="0" borderId="8" xfId="3" applyFont="1" applyFill="1" applyBorder="1" applyAlignment="1">
      <alignment vertical="center"/>
    </xf>
    <xf numFmtId="0" fontId="10" fillId="0" borderId="11" xfId="3" applyFont="1" applyFill="1" applyBorder="1" applyAlignment="1">
      <alignment vertical="center"/>
    </xf>
    <xf numFmtId="0" fontId="8" fillId="0" borderId="4" xfId="3" applyNumberFormat="1" applyFont="1" applyFill="1" applyBorder="1" applyAlignment="1">
      <alignment horizontal="centerContinuous" vertical="center"/>
    </xf>
    <xf numFmtId="0" fontId="10" fillId="0" borderId="8" xfId="3" applyNumberFormat="1" applyFont="1" applyFill="1" applyBorder="1" applyAlignment="1">
      <alignment vertical="center"/>
    </xf>
    <xf numFmtId="164" fontId="10" fillId="0" borderId="11" xfId="3" applyNumberFormat="1" applyFont="1" applyFill="1" applyBorder="1" applyAlignment="1">
      <alignment vertical="center"/>
    </xf>
    <xf numFmtId="0" fontId="10" fillId="0" borderId="11" xfId="3" applyNumberFormat="1" applyFont="1" applyFill="1" applyBorder="1" applyAlignment="1">
      <alignment vertical="center"/>
    </xf>
    <xf numFmtId="167" fontId="14" fillId="0" borderId="7" xfId="3" applyNumberFormat="1" applyFont="1" applyFill="1" applyBorder="1" applyAlignment="1">
      <alignment vertical="center"/>
    </xf>
    <xf numFmtId="0" fontId="65" fillId="0" borderId="6" xfId="3" applyNumberFormat="1" applyFont="1" applyFill="1" applyBorder="1" applyAlignment="1">
      <alignment vertical="center"/>
    </xf>
    <xf numFmtId="0" fontId="14" fillId="0" borderId="10" xfId="3" applyFont="1" applyFill="1" applyBorder="1" applyAlignment="1">
      <alignment vertical="center"/>
    </xf>
    <xf numFmtId="0" fontId="8" fillId="0" borderId="6" xfId="3" applyNumberFormat="1" applyFont="1" applyFill="1" applyBorder="1" applyAlignment="1">
      <alignment horizontal="centerContinuous" vertical="center"/>
    </xf>
    <xf numFmtId="0" fontId="10" fillId="0" borderId="10" xfId="3" applyNumberFormat="1" applyFont="1" applyFill="1" applyBorder="1" applyAlignment="1">
      <alignment vertical="center"/>
    </xf>
    <xf numFmtId="169" fontId="14" fillId="0" borderId="34" xfId="3" applyNumberFormat="1" applyFont="1" applyFill="1" applyBorder="1" applyAlignment="1">
      <alignment vertical="center"/>
    </xf>
    <xf numFmtId="0" fontId="10" fillId="0" borderId="39" xfId="3" applyNumberFormat="1" applyFont="1" applyFill="1" applyBorder="1" applyAlignment="1">
      <alignment vertical="center"/>
    </xf>
    <xf numFmtId="164" fontId="28" fillId="0" borderId="41" xfId="3" applyNumberFormat="1" applyFont="1" applyFill="1" applyBorder="1" applyAlignment="1">
      <alignment vertical="center"/>
    </xf>
    <xf numFmtId="167" fontId="14" fillId="0" borderId="41" xfId="3" applyNumberFormat="1" applyFont="1" applyFill="1" applyBorder="1" applyAlignment="1">
      <alignment vertical="center"/>
    </xf>
    <xf numFmtId="175" fontId="14" fillId="0" borderId="41" xfId="3" applyNumberFormat="1" applyFont="1" applyFill="1" applyBorder="1" applyAlignment="1">
      <alignment vertical="center"/>
    </xf>
    <xf numFmtId="164" fontId="8" fillId="6" borderId="15" xfId="0" applyNumberFormat="1" applyFont="1" applyFill="1" applyBorder="1" applyAlignment="1">
      <alignment horizontal="centerContinuous" vertical="center"/>
    </xf>
    <xf numFmtId="164" fontId="10" fillId="0" borderId="38" xfId="0" quotePrefix="1" applyNumberFormat="1" applyFont="1" applyFill="1" applyBorder="1" applyAlignment="1">
      <alignment horizontal="right" vertical="center"/>
    </xf>
    <xf numFmtId="168" fontId="14" fillId="0" borderId="11" xfId="3" applyNumberFormat="1" applyFont="1" applyBorder="1" applyAlignment="1">
      <alignment vertical="center"/>
    </xf>
    <xf numFmtId="168" fontId="14" fillId="0" borderId="35" xfId="0" applyNumberFormat="1" applyFont="1" applyFill="1" applyBorder="1" applyAlignment="1">
      <alignment vertical="center"/>
    </xf>
    <xf numFmtId="168" fontId="14" fillId="0" borderId="36" xfId="3" applyNumberFormat="1" applyFont="1" applyBorder="1" applyAlignment="1">
      <alignment vertical="center"/>
    </xf>
    <xf numFmtId="168" fontId="14" fillId="0" borderId="79" xfId="0" applyNumberFormat="1" applyFont="1" applyFill="1" applyBorder="1" applyAlignment="1">
      <alignment vertical="center"/>
    </xf>
    <xf numFmtId="168" fontId="14" fillId="0" borderId="80" xfId="3" applyNumberFormat="1" applyFont="1" applyBorder="1" applyAlignment="1">
      <alignment vertical="center"/>
    </xf>
    <xf numFmtId="168" fontId="24" fillId="0" borderId="4" xfId="0" applyNumberFormat="1" applyFont="1" applyFill="1" applyBorder="1" applyAlignment="1">
      <alignment horizontal="left" vertical="center"/>
    </xf>
    <xf numFmtId="164" fontId="24" fillId="0" borderId="11" xfId="0" applyNumberFormat="1" applyFont="1" applyFill="1" applyBorder="1" applyAlignment="1">
      <alignment vertical="center"/>
    </xf>
    <xf numFmtId="169" fontId="24" fillId="0" borderId="13" xfId="0" applyNumberFormat="1" applyFont="1" applyFill="1" applyBorder="1" applyAlignment="1">
      <alignment vertical="center"/>
    </xf>
    <xf numFmtId="168" fontId="24" fillId="0" borderId="35" xfId="0" applyNumberFormat="1" applyFont="1" applyFill="1" applyBorder="1" applyAlignment="1">
      <alignment horizontal="left" vertical="center"/>
    </xf>
    <xf numFmtId="164" fontId="32" fillId="0" borderId="16" xfId="0" applyNumberFormat="1" applyFont="1" applyFill="1" applyBorder="1" applyAlignment="1">
      <alignment horizontal="centerContinuous" vertical="center"/>
    </xf>
    <xf numFmtId="164" fontId="10" fillId="0" borderId="39" xfId="0" applyNumberFormat="1" applyFont="1" applyFill="1" applyBorder="1" applyAlignment="1">
      <alignment horizontal="left" vertical="center"/>
    </xf>
    <xf numFmtId="164" fontId="32" fillId="0" borderId="40" xfId="0" applyNumberFormat="1" applyFont="1" applyFill="1" applyBorder="1" applyAlignment="1">
      <alignment horizontal="centerContinuous" vertical="center"/>
    </xf>
    <xf numFmtId="164" fontId="10" fillId="0" borderId="38" xfId="0" applyNumberFormat="1" applyFont="1" applyFill="1" applyBorder="1" applyAlignment="1">
      <alignment horizontal="right" vertical="center"/>
    </xf>
    <xf numFmtId="171" fontId="10" fillId="0" borderId="38" xfId="0" applyNumberFormat="1" applyFont="1" applyFill="1" applyBorder="1" applyAlignment="1">
      <alignment horizontal="right" vertical="center"/>
    </xf>
    <xf numFmtId="176" fontId="14" fillId="0" borderId="34" xfId="0" applyNumberFormat="1" applyFont="1" applyFill="1" applyBorder="1" applyAlignment="1">
      <alignment horizontal="right" vertical="center"/>
    </xf>
    <xf numFmtId="176" fontId="14" fillId="0" borderId="42" xfId="0" applyNumberFormat="1" applyFont="1" applyFill="1" applyBorder="1" applyAlignment="1">
      <alignment horizontal="right" vertical="center"/>
    </xf>
    <xf numFmtId="176" fontId="14" fillId="0" borderId="29" xfId="0" applyNumberFormat="1" applyFont="1" applyFill="1" applyBorder="1" applyAlignment="1">
      <alignment horizontal="right" vertical="center"/>
    </xf>
    <xf numFmtId="164" fontId="8" fillId="2" borderId="3" xfId="3" applyNumberFormat="1" applyFont="1" applyFill="1" applyBorder="1" applyAlignment="1">
      <alignment horizontal="center" vertical="center" wrapText="1"/>
    </xf>
    <xf numFmtId="164" fontId="8" fillId="2" borderId="10" xfId="3" applyNumberFormat="1" applyFont="1" applyFill="1" applyBorder="1" applyAlignment="1">
      <alignment horizontal="center" vertical="center" wrapText="1"/>
    </xf>
    <xf numFmtId="0" fontId="55" fillId="0" borderId="0" xfId="4" applyFont="1" applyAlignment="1">
      <alignment vertical="center" wrapText="1"/>
    </xf>
    <xf numFmtId="0" fontId="29" fillId="0" borderId="0" xfId="0" applyFont="1" applyAlignment="1">
      <alignment vertical="center"/>
    </xf>
    <xf numFmtId="164" fontId="7" fillId="0" borderId="0" xfId="4" applyNumberFormat="1" applyFont="1" applyAlignment="1">
      <alignment vertical="center" wrapText="1"/>
    </xf>
    <xf numFmtId="164" fontId="19" fillId="0" borderId="9" xfId="2" applyNumberFormat="1" applyFont="1" applyFill="1" applyBorder="1" applyAlignment="1" applyProtection="1">
      <alignment horizontal="left" vertical="center"/>
    </xf>
    <xf numFmtId="0" fontId="1" fillId="0" borderId="9" xfId="4" applyBorder="1" applyAlignment="1">
      <alignment horizontal="left" vertical="center"/>
    </xf>
    <xf numFmtId="0" fontId="0" fillId="0" borderId="9" xfId="0" applyBorder="1" applyAlignment="1">
      <alignment horizontal="left" vertical="center"/>
    </xf>
    <xf numFmtId="0" fontId="7" fillId="0" borderId="0" xfId="0" applyFont="1" applyAlignment="1">
      <alignment vertical="center" wrapText="1"/>
    </xf>
    <xf numFmtId="0" fontId="7" fillId="0" borderId="0" xfId="0" applyFont="1" applyAlignment="1">
      <alignment horizontal="left" vertical="center" wrapText="1"/>
    </xf>
    <xf numFmtId="164" fontId="1" fillId="0" borderId="0" xfId="0" applyNumberFormat="1" applyFont="1" applyAlignment="1">
      <alignment vertical="center" wrapText="1"/>
    </xf>
    <xf numFmtId="0" fontId="7" fillId="0" borderId="0" xfId="0" applyFont="1" applyAlignment="1">
      <alignment horizontal="justify" vertical="center" wrapText="1"/>
    </xf>
    <xf numFmtId="164" fontId="34" fillId="0" borderId="0" xfId="4" applyNumberFormat="1" applyFont="1" applyAlignment="1">
      <alignment vertical="center" wrapText="1"/>
    </xf>
    <xf numFmtId="164" fontId="8" fillId="2" borderId="4" xfId="4" applyNumberFormat="1" applyFont="1" applyFill="1" applyBorder="1" applyAlignment="1">
      <alignment horizontal="center" vertical="center" wrapText="1"/>
    </xf>
    <xf numFmtId="164" fontId="8" fillId="2" borderId="11" xfId="4" applyNumberFormat="1" applyFont="1" applyFill="1" applyBorder="1" applyAlignment="1">
      <alignment horizontal="center" vertical="center" wrapText="1"/>
    </xf>
    <xf numFmtId="164" fontId="8" fillId="2" borderId="6" xfId="4" applyNumberFormat="1" applyFont="1" applyFill="1" applyBorder="1" applyAlignment="1">
      <alignment horizontal="center" vertical="center" wrapText="1"/>
    </xf>
    <xf numFmtId="164" fontId="8" fillId="2" borderId="10" xfId="4" applyNumberFormat="1" applyFont="1" applyFill="1" applyBorder="1" applyAlignment="1">
      <alignment horizontal="center" vertical="center" wrapText="1"/>
    </xf>
    <xf numFmtId="164" fontId="6" fillId="2" borderId="1" xfId="3" applyNumberFormat="1" applyFont="1" applyFill="1" applyBorder="1" applyAlignment="1">
      <alignment horizontal="center" vertical="center"/>
    </xf>
    <xf numFmtId="164" fontId="6" fillId="2" borderId="15" xfId="3" applyNumberFormat="1" applyFont="1" applyFill="1" applyBorder="1" applyAlignment="1">
      <alignment horizontal="center" vertical="center"/>
    </xf>
    <xf numFmtId="164" fontId="6" fillId="2" borderId="2" xfId="3" applyNumberFormat="1" applyFont="1" applyFill="1" applyBorder="1" applyAlignment="1">
      <alignment horizontal="center" vertical="center"/>
    </xf>
    <xf numFmtId="0" fontId="14" fillId="0" borderId="39" xfId="3" applyNumberFormat="1" applyFont="1" applyFill="1" applyBorder="1" applyAlignment="1">
      <alignment horizontal="left" vertical="center" wrapText="1"/>
    </xf>
    <xf numFmtId="0" fontId="14" fillId="0" borderId="40" xfId="3" applyNumberFormat="1" applyFont="1" applyFill="1" applyBorder="1" applyAlignment="1">
      <alignment horizontal="left" vertical="center" wrapText="1"/>
    </xf>
    <xf numFmtId="0" fontId="14" fillId="0" borderId="41" xfId="3" applyNumberFormat="1" applyFont="1" applyFill="1" applyBorder="1" applyAlignment="1">
      <alignment horizontal="left" vertical="center" wrapText="1"/>
    </xf>
    <xf numFmtId="164" fontId="6" fillId="2" borderId="1" xfId="0" applyNumberFormat="1" applyFont="1" applyFill="1" applyBorder="1" applyAlignment="1">
      <alignment horizontal="center" vertical="center"/>
    </xf>
    <xf numFmtId="164" fontId="6" fillId="2" borderId="15" xfId="0" applyNumberFormat="1" applyFont="1" applyFill="1" applyBorder="1" applyAlignment="1">
      <alignment horizontal="center" vertical="center"/>
    </xf>
    <xf numFmtId="164" fontId="6" fillId="2" borderId="2" xfId="0" applyNumberFormat="1" applyFont="1" applyFill="1" applyBorder="1" applyAlignment="1">
      <alignment horizontal="center" vertical="center"/>
    </xf>
    <xf numFmtId="164" fontId="14" fillId="2" borderId="4" xfId="0" applyNumberFormat="1" applyFont="1" applyFill="1" applyBorder="1" applyAlignment="1">
      <alignment horizontal="center" vertical="center"/>
    </xf>
    <xf numFmtId="164" fontId="14" fillId="2" borderId="11" xfId="0" applyNumberFormat="1" applyFont="1" applyFill="1" applyBorder="1" applyAlignment="1">
      <alignment horizontal="center" vertical="center"/>
    </xf>
    <xf numFmtId="164" fontId="14" fillId="2" borderId="6" xfId="0" applyNumberFormat="1" applyFont="1" applyFill="1" applyBorder="1" applyAlignment="1">
      <alignment horizontal="center" vertical="center"/>
    </xf>
    <xf numFmtId="164" fontId="14" fillId="2" borderId="10" xfId="0" applyNumberFormat="1" applyFont="1" applyFill="1" applyBorder="1" applyAlignment="1">
      <alignment horizontal="center" vertical="center"/>
    </xf>
    <xf numFmtId="164" fontId="6" fillId="2" borderId="13" xfId="0" applyNumberFormat="1" applyFont="1" applyFill="1" applyBorder="1" applyAlignment="1">
      <alignment horizontal="center" vertical="center"/>
    </xf>
    <xf numFmtId="164" fontId="6" fillId="2" borderId="7" xfId="0" applyNumberFormat="1" applyFont="1" applyFill="1" applyBorder="1" applyAlignment="1">
      <alignment horizontal="center" vertical="center"/>
    </xf>
  </cellXfs>
  <cellStyles count="7">
    <cellStyle name="Euro" xfId="1"/>
    <cellStyle name="Hipervínculo" xfId="2" builtinId="8"/>
    <cellStyle name="Normal" xfId="0" builtinId="0"/>
    <cellStyle name="Normal 2" xfId="4"/>
    <cellStyle name="Normal 2 2" xfId="3"/>
    <cellStyle name="Normal 2 3" xfId="6"/>
    <cellStyle name="Normal 3"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808080"/>
      <rgbColor rgb="00B2B2B2"/>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748EA9"/>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DDDDDD"/>
      <rgbColor rgb="00003366"/>
      <rgbColor rgb="00339966"/>
      <rgbColor rgb="00003300"/>
      <rgbColor rgb="00333300"/>
      <rgbColor rgb="00993300"/>
      <rgbColor rgb="00993366"/>
      <rgbColor rgb="00333399"/>
      <rgbColor rgb="00333333"/>
    </indexedColors>
    <mruColors>
      <color rgb="FFFFCCCC"/>
      <color rgb="FF748EA9"/>
      <color rgb="FF333399"/>
      <color rgb="FF000080"/>
      <color rgb="FFB2B2B2"/>
      <color rgb="FFDDDDDD"/>
      <color rgb="FF003366"/>
      <color rgb="FFFFFFCC"/>
      <color rgb="FFFF66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gt;&gt;AURKIBIDEA&lt;&lt;'!A1"/><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gt;&gt;AURKIBIDEA&lt;&lt;'!A1"/><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gt;&gt;AURKIBIDEA&lt;&lt;'!A1"/><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gt;&gt;AURKIBIDEA&lt;&lt;'!A1"/><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gt;&gt;AURKIBIDEA&lt;&lt;'!A1"/><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gt;&gt;AURKIBIDEA&lt;&lt;'!A1"/><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gt;&gt;AURKIBIDEA&lt;&lt;'!A1"/><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gt;&gt;AURKIBIDEA&lt;&lt;'!A1"/><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gt;&gt;AURKIBIDEA&lt;&lt;'!A1"/><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200186</xdr:rowOff>
    </xdr:from>
    <xdr:to>
      <xdr:col>5</xdr:col>
      <xdr:colOff>600941</xdr:colOff>
      <xdr:row>4</xdr:row>
      <xdr:rowOff>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186"/>
          <a:ext cx="1877291" cy="4570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5</xdr:row>
      <xdr:rowOff>200024</xdr:rowOff>
    </xdr:from>
    <xdr:to>
      <xdr:col>10</xdr:col>
      <xdr:colOff>733425</xdr:colOff>
      <xdr:row>10</xdr:row>
      <xdr:rowOff>0</xdr:rowOff>
    </xdr:to>
    <xdr:sp macro="" textlink="">
      <xdr:nvSpPr>
        <xdr:cNvPr id="2" name="Text Box 2"/>
        <xdr:cNvSpPr txBox="1">
          <a:spLocks noChangeArrowheads="1"/>
        </xdr:cNvSpPr>
      </xdr:nvSpPr>
      <xdr:spPr bwMode="auto">
        <a:xfrm>
          <a:off x="1143000" y="1162049"/>
          <a:ext cx="6762750" cy="76200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53640926-AAD7-44D8-BBD7-CCE9431645EC}">
            <a14:shadowObscured xmlns:a14="http://schemas.microsoft.com/office/drawing/2010/main" val="1"/>
          </a:ext>
        </a:extLst>
      </xdr:spPr>
      <xdr:txBody>
        <a:bodyPr vertOverflow="clip" wrap="square" lIns="27432" tIns="22860" rIns="0" bIns="22860" anchor="ctr" upright="1"/>
        <a:lstStyle/>
        <a:p>
          <a:pPr algn="l" rtl="0"/>
          <a:r>
            <a:rPr lang="es-ES" sz="1000" b="1" i="0" baseline="0">
              <a:effectLst/>
              <a:latin typeface="Arial" panose="020B0604020202020204" pitchFamily="34" charset="0"/>
              <a:ea typeface="+mn-ea"/>
              <a:cs typeface="Arial" panose="020B0604020202020204" pitchFamily="34" charset="0"/>
            </a:rPr>
            <a:t>Erakundeak (Foru Aldundia, udalak eta mankomunitateak) eta horien baliabideen erabilgarritasuna: Harrera baliabide espezifikoak (Pisuak/Zentroak), Lege Aholkularitza, Laguntza Psikologikoa, Arreta Komunitarioa (esku-hartze sozioedukatibo eta psikosozialeko programak), Adingabeak eta Sexu-indarkeriaren biktimei arreta osoa emateko zerbitzua. Bizkaia. 2025.</a:t>
          </a:r>
          <a:endParaRPr lang="es-ES" sz="800">
            <a:effectLst/>
            <a:latin typeface="Arial" panose="020B0604020202020204" pitchFamily="34" charset="0"/>
            <a:cs typeface="Arial" panose="020B0604020202020204" pitchFamily="34" charset="0"/>
          </a:endParaRPr>
        </a:p>
      </xdr:txBody>
    </xdr:sp>
    <xdr:clientData/>
  </xdr:twoCellAnchor>
  <xdr:twoCellAnchor>
    <xdr:from>
      <xdr:col>3</xdr:col>
      <xdr:colOff>0</xdr:colOff>
      <xdr:row>15</xdr:row>
      <xdr:rowOff>0</xdr:rowOff>
    </xdr:from>
    <xdr:to>
      <xdr:col>4</xdr:col>
      <xdr:colOff>0</xdr:colOff>
      <xdr:row>50</xdr:row>
      <xdr:rowOff>0</xdr:rowOff>
    </xdr:to>
    <xdr:sp macro="" textlink="">
      <xdr:nvSpPr>
        <xdr:cNvPr id="3" name="Text Box 3"/>
        <xdr:cNvSpPr txBox="1">
          <a:spLocks noChangeArrowheads="1"/>
        </xdr:cNvSpPr>
      </xdr:nvSpPr>
      <xdr:spPr bwMode="auto">
        <a:xfrm>
          <a:off x="1390650" y="2924175"/>
          <a:ext cx="314325" cy="60007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53640926-AAD7-44D8-BBD7-CCE9431645EC}">
            <a14:shadowObscured xmlns:a14="http://schemas.microsoft.com/office/drawing/2010/main" val="1"/>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UDALERRIAK</a:t>
          </a:r>
        </a:p>
      </xdr:txBody>
    </xdr:sp>
    <xdr:clientData/>
  </xdr:twoCellAnchor>
  <xdr:twoCellAnchor>
    <xdr:from>
      <xdr:col>3</xdr:col>
      <xdr:colOff>0</xdr:colOff>
      <xdr:row>64</xdr:row>
      <xdr:rowOff>0</xdr:rowOff>
    </xdr:from>
    <xdr:to>
      <xdr:col>4</xdr:col>
      <xdr:colOff>0</xdr:colOff>
      <xdr:row>73</xdr:row>
      <xdr:rowOff>0</xdr:rowOff>
    </xdr:to>
    <xdr:sp macro="" textlink="">
      <xdr:nvSpPr>
        <xdr:cNvPr id="4" name="Text Box 4"/>
        <xdr:cNvSpPr txBox="1">
          <a:spLocks noChangeArrowheads="1"/>
        </xdr:cNvSpPr>
      </xdr:nvSpPr>
      <xdr:spPr bwMode="auto">
        <a:xfrm>
          <a:off x="1390650" y="11849100"/>
          <a:ext cx="314325" cy="18002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53640926-AAD7-44D8-BBD7-CCE9431645EC}">
            <a14:shadowObscured xmlns:a14="http://schemas.microsoft.com/office/drawing/2010/main" val="1"/>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MANKOMUNITATEAK (*)</a:t>
          </a:r>
        </a:p>
      </xdr:txBody>
    </xdr:sp>
    <xdr:clientData/>
  </xdr:twoCellAnchor>
  <xdr:twoCellAnchor>
    <xdr:from>
      <xdr:col>2</xdr:col>
      <xdr:colOff>303609</xdr:colOff>
      <xdr:row>103</xdr:row>
      <xdr:rowOff>0</xdr:rowOff>
    </xdr:from>
    <xdr:to>
      <xdr:col>9</xdr:col>
      <xdr:colOff>523875</xdr:colOff>
      <xdr:row>105</xdr:row>
      <xdr:rowOff>190499</xdr:rowOff>
    </xdr:to>
    <xdr:sp macro="" textlink="">
      <xdr:nvSpPr>
        <xdr:cNvPr id="5" name="Text Box 6"/>
        <xdr:cNvSpPr txBox="1">
          <a:spLocks noChangeArrowheads="1"/>
        </xdr:cNvSpPr>
      </xdr:nvSpPr>
      <xdr:spPr bwMode="auto">
        <a:xfrm>
          <a:off x="1389459" y="19611975"/>
          <a:ext cx="5573316" cy="4286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Lst>
      </xdr:spPr>
      <xdr:txBody>
        <a:bodyPr vertOverflow="clip" wrap="square" lIns="18288" tIns="22860" rIns="0" bIns="22860" anchor="ctr" upright="1"/>
        <a:lstStyle/>
        <a:p>
          <a:pPr algn="l" rtl="0">
            <a:defRPr sz="1000"/>
          </a:pPr>
          <a:r>
            <a:rPr lang="es-ES" sz="1000" b="0" i="0" u="none" strike="noStrike" baseline="30000">
              <a:solidFill>
                <a:srgbClr val="000000"/>
              </a:solidFill>
              <a:latin typeface="+mn-lt"/>
              <a:cs typeface="Arial" panose="020B0604020202020204" pitchFamily="34" charset="0"/>
            </a:rPr>
            <a:t>* </a:t>
          </a:r>
          <a:r>
            <a:rPr lang="es-ES" sz="800" b="0" i="0" u="none" strike="noStrike" baseline="0">
              <a:solidFill>
                <a:srgbClr val="000000"/>
              </a:solidFill>
              <a:latin typeface="Arial" panose="020B0604020202020204" pitchFamily="34" charset="0"/>
              <a:cs typeface="Arial" panose="020B0604020202020204" pitchFamily="34" charset="0"/>
            </a:rPr>
            <a:t>Bizkaiko udalerrietako mankomunitateak izaera sozialeko zerbitzugintzarako.</a:t>
          </a:r>
        </a:p>
        <a:p>
          <a:pPr algn="l" rtl="0">
            <a:defRPr sz="1000"/>
          </a:pPr>
          <a:r>
            <a:rPr lang="es-ES" sz="1000" b="0" i="0" u="none" strike="noStrike" baseline="30000">
              <a:solidFill>
                <a:srgbClr val="000000"/>
              </a:solidFill>
              <a:latin typeface="+mn-lt"/>
              <a:cs typeface="Arial" panose="020B0604020202020204" pitchFamily="34" charset="0"/>
            </a:rPr>
            <a:t>3 </a:t>
          </a:r>
          <a:r>
            <a:rPr lang="es-ES" sz="800" b="0" i="0" u="none" strike="noStrike" baseline="0">
              <a:solidFill>
                <a:srgbClr val="000000"/>
              </a:solidFill>
              <a:latin typeface="Arial" panose="020B0604020202020204" pitchFamily="34" charset="0"/>
              <a:cs typeface="Arial" panose="020B0604020202020204" pitchFamily="34" charset="0"/>
            </a:rPr>
            <a:t>Zerbitzua 2025/06/01ean martxan jarri zen.</a:t>
          </a:r>
        </a:p>
      </xdr:txBody>
    </xdr:sp>
    <xdr:clientData/>
  </xdr:twoCellAnchor>
  <xdr:twoCellAnchor editAs="oneCell">
    <xdr:from>
      <xdr:col>2</xdr:col>
      <xdr:colOff>0</xdr:colOff>
      <xdr:row>1</xdr:row>
      <xdr:rowOff>0</xdr:rowOff>
    </xdr:from>
    <xdr:to>
      <xdr:col>4</xdr:col>
      <xdr:colOff>1315316</xdr:colOff>
      <xdr:row>4</xdr:row>
      <xdr:rowOff>6927</xdr:rowOff>
    </xdr:to>
    <xdr:pic>
      <xdr:nvPicPr>
        <xdr:cNvPr id="6" name="5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285750</xdr:colOff>
      <xdr:row>58</xdr:row>
      <xdr:rowOff>0</xdr:rowOff>
    </xdr:from>
    <xdr:to>
      <xdr:col>11</xdr:col>
      <xdr:colOff>0</xdr:colOff>
      <xdr:row>61</xdr:row>
      <xdr:rowOff>0</xdr:rowOff>
    </xdr:to>
    <xdr:sp macro="" textlink="">
      <xdr:nvSpPr>
        <xdr:cNvPr id="7" name="Text Box 5"/>
        <xdr:cNvSpPr txBox="1">
          <a:spLocks noChangeArrowheads="1"/>
        </xdr:cNvSpPr>
      </xdr:nvSpPr>
      <xdr:spPr bwMode="auto">
        <a:xfrm>
          <a:off x="1390650" y="10525125"/>
          <a:ext cx="6543675" cy="581025"/>
        </a:xfrm>
        <a:prstGeom prst="rect">
          <a:avLst/>
        </a:prstGeom>
        <a:noFill/>
        <a:ln>
          <a:noFill/>
        </a:ln>
        <a:extLst/>
      </xdr:spPr>
      <xdr:txBody>
        <a:bodyPr vertOverflow="clip" wrap="square" lIns="18288" tIns="22860" rIns="0" bIns="0" anchor="ctr" upright="1"/>
        <a:lstStyle/>
        <a:p>
          <a:pPr marL="0" indent="0" rtl="0"/>
          <a:r>
            <a:rPr lang="es-ES" sz="1000" b="0" i="0" baseline="30000">
              <a:effectLst/>
              <a:latin typeface="+mn-lt"/>
              <a:ea typeface="+mn-ea"/>
              <a:cs typeface="+mn-cs"/>
            </a:rPr>
            <a:t>1 </a:t>
          </a:r>
          <a:r>
            <a:rPr lang="es-ES" sz="800" b="0" i="0" baseline="0">
              <a:effectLst/>
              <a:latin typeface="Arial" panose="020B0604020202020204" pitchFamily="34" charset="0"/>
              <a:ea typeface="+mn-ea"/>
              <a:cs typeface="Arial" panose="020B0604020202020204" pitchFamily="34" charset="0"/>
            </a:rPr>
            <a:t>Emakumeak Bizkaiko Foru Aldundiko Arreta psikologikoaren programara deribatzen dira; Modulu psiko-sozialekin akordio bat existitzen da, itxaron-zerrenda dagoen kasuetan biktimei arreta emateko.</a:t>
          </a:r>
        </a:p>
        <a:p>
          <a:pPr marL="0" indent="0" rtl="0"/>
          <a:r>
            <a:rPr lang="es-ES" sz="1000" b="0" i="0" baseline="30000">
              <a:effectLst/>
              <a:latin typeface="+mn-lt"/>
              <a:ea typeface="+mn-ea"/>
              <a:cs typeface="+mn-cs"/>
            </a:rPr>
            <a:t>2 </a:t>
          </a:r>
          <a:r>
            <a:rPr lang="es-ES" sz="800" b="0" i="0" baseline="0">
              <a:effectLst/>
              <a:latin typeface="Arial" panose="020B0604020202020204" pitchFamily="34" charset="0"/>
              <a:ea typeface="+mn-ea"/>
              <a:cs typeface="Arial" panose="020B0604020202020204" pitchFamily="34" charset="0"/>
            </a:rPr>
            <a:t>Zerbitzua 2025/06/01ean martxan jarri zen.</a:t>
          </a:r>
        </a:p>
      </xdr:txBody>
    </xdr:sp>
    <xdr:clientData/>
  </xdr:twoCellAnchor>
  <xdr:twoCellAnchor editAs="oneCell">
    <xdr:from>
      <xdr:col>0</xdr:col>
      <xdr:colOff>142875</xdr:colOff>
      <xdr:row>1</xdr:row>
      <xdr:rowOff>102270</xdr:rowOff>
    </xdr:from>
    <xdr:to>
      <xdr:col>1</xdr:col>
      <xdr:colOff>217311</xdr:colOff>
      <xdr:row>3</xdr:row>
      <xdr:rowOff>71070</xdr:rowOff>
    </xdr:to>
    <xdr:pic>
      <xdr:nvPicPr>
        <xdr:cNvPr id="8" name="14 Imagen" descr="Liburuaren aurkibidera itzuli" title="Aurkibidea">
          <a:hlinkClick xmlns:r="http://schemas.openxmlformats.org/officeDocument/2006/relationships" r:id="rId2" tooltip="Liburuaren aurkibidera itzuli"/>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302295"/>
          <a:ext cx="836436" cy="273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13</xdr:row>
      <xdr:rowOff>0</xdr:rowOff>
    </xdr:from>
    <xdr:to>
      <xdr:col>45</xdr:col>
      <xdr:colOff>0</xdr:colOff>
      <xdr:row>14</xdr:row>
      <xdr:rowOff>0</xdr:rowOff>
    </xdr:to>
    <xdr:sp macro="" textlink="">
      <xdr:nvSpPr>
        <xdr:cNvPr id="5140" name="Text Box 2"/>
        <xdr:cNvSpPr txBox="1">
          <a:spLocks noChangeArrowheads="1"/>
        </xdr:cNvSpPr>
      </xdr:nvSpPr>
      <xdr:spPr bwMode="auto">
        <a:xfrm>
          <a:off x="1143000" y="1762125"/>
          <a:ext cx="10277475"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1. taula. </a:t>
          </a:r>
          <a:r>
            <a:rPr lang="es-ES" sz="1000" b="0" i="0" u="none" strike="noStrike" baseline="0">
              <a:solidFill>
                <a:srgbClr val="000000"/>
              </a:solidFill>
              <a:latin typeface="Arial"/>
              <a:cs typeface="Arial"/>
            </a:rPr>
            <a:t>BFAren Laguntza Psikologikorako Zerbitzua. Bilakaera-serieak.</a:t>
          </a:r>
        </a:p>
      </xdr:txBody>
    </xdr:sp>
    <xdr:clientData/>
  </xdr:twoCellAnchor>
  <xdr:twoCellAnchor>
    <xdr:from>
      <xdr:col>3</xdr:col>
      <xdr:colOff>9526</xdr:colOff>
      <xdr:row>57</xdr:row>
      <xdr:rowOff>0</xdr:rowOff>
    </xdr:from>
    <xdr:to>
      <xdr:col>5</xdr:col>
      <xdr:colOff>0</xdr:colOff>
      <xdr:row>59</xdr:row>
      <xdr:rowOff>0</xdr:rowOff>
    </xdr:to>
    <xdr:sp macro="" textlink="">
      <xdr:nvSpPr>
        <xdr:cNvPr id="5133" name="Text Box 13"/>
        <xdr:cNvSpPr txBox="1">
          <a:spLocks noChangeArrowheads="1"/>
        </xdr:cNvSpPr>
      </xdr:nvSpPr>
      <xdr:spPr bwMode="auto">
        <a:xfrm>
          <a:off x="1219201" y="13382625"/>
          <a:ext cx="1514474"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ZEHARKAKO BIKTIMAK</a:t>
          </a:r>
        </a:p>
      </xdr:txBody>
    </xdr:sp>
    <xdr:clientData/>
  </xdr:twoCellAnchor>
  <xdr:twoCellAnchor editAs="oneCell">
    <xdr:from>
      <xdr:col>2</xdr:col>
      <xdr:colOff>0</xdr:colOff>
      <xdr:row>1</xdr:row>
      <xdr:rowOff>0</xdr:rowOff>
    </xdr:from>
    <xdr:to>
      <xdr:col>32</xdr:col>
      <xdr:colOff>134216</xdr:colOff>
      <xdr:row>4</xdr:row>
      <xdr:rowOff>5462</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200025</xdr:colOff>
      <xdr:row>48</xdr:row>
      <xdr:rowOff>9525</xdr:rowOff>
    </xdr:from>
    <xdr:to>
      <xdr:col>4</xdr:col>
      <xdr:colOff>619124</xdr:colOff>
      <xdr:row>50</xdr:row>
      <xdr:rowOff>9525</xdr:rowOff>
    </xdr:to>
    <xdr:sp macro="" textlink="">
      <xdr:nvSpPr>
        <xdr:cNvPr id="6" name="Text Box 13"/>
        <xdr:cNvSpPr txBox="1">
          <a:spLocks noChangeArrowheads="1"/>
        </xdr:cNvSpPr>
      </xdr:nvSpPr>
      <xdr:spPr bwMode="auto">
        <a:xfrm>
          <a:off x="1343025" y="8115300"/>
          <a:ext cx="1371599"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SEXU-INDARKERIA</a:t>
          </a:r>
        </a:p>
      </xdr:txBody>
    </xdr:sp>
    <xdr:clientData/>
  </xdr:twoCellAnchor>
  <xdr:twoCellAnchor>
    <xdr:from>
      <xdr:col>2</xdr:col>
      <xdr:colOff>209550</xdr:colOff>
      <xdr:row>73</xdr:row>
      <xdr:rowOff>0</xdr:rowOff>
    </xdr:from>
    <xdr:to>
      <xdr:col>4</xdr:col>
      <xdr:colOff>628649</xdr:colOff>
      <xdr:row>75</xdr:row>
      <xdr:rowOff>0</xdr:rowOff>
    </xdr:to>
    <xdr:sp macro="" textlink="">
      <xdr:nvSpPr>
        <xdr:cNvPr id="7" name="Text Box 13"/>
        <xdr:cNvSpPr txBox="1">
          <a:spLocks noChangeArrowheads="1"/>
        </xdr:cNvSpPr>
      </xdr:nvSpPr>
      <xdr:spPr bwMode="auto">
        <a:xfrm>
          <a:off x="1352550" y="13163550"/>
          <a:ext cx="1371599"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BIKTIMA DIREN ADINGABEAK</a:t>
          </a:r>
        </a:p>
      </xdr:txBody>
    </xdr:sp>
    <xdr:clientData/>
  </xdr:twoCellAnchor>
  <xdr:twoCellAnchor>
    <xdr:from>
      <xdr:col>3</xdr:col>
      <xdr:colOff>9525</xdr:colOff>
      <xdr:row>65</xdr:row>
      <xdr:rowOff>0</xdr:rowOff>
    </xdr:from>
    <xdr:to>
      <xdr:col>4</xdr:col>
      <xdr:colOff>647699</xdr:colOff>
      <xdr:row>67</xdr:row>
      <xdr:rowOff>0</xdr:rowOff>
    </xdr:to>
    <xdr:sp macro="" textlink="">
      <xdr:nvSpPr>
        <xdr:cNvPr id="8" name="Text Box 13"/>
        <xdr:cNvSpPr txBox="1">
          <a:spLocks noChangeArrowheads="1"/>
        </xdr:cNvSpPr>
      </xdr:nvSpPr>
      <xdr:spPr bwMode="auto">
        <a:xfrm>
          <a:off x="1371600" y="11477625"/>
          <a:ext cx="1371599"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ERASOTZAILEAK</a:t>
          </a:r>
        </a:p>
      </xdr:txBody>
    </xdr:sp>
    <xdr:clientData/>
  </xdr:twoCellAnchor>
  <xdr:twoCellAnchor>
    <xdr:from>
      <xdr:col>2</xdr:col>
      <xdr:colOff>104775</xdr:colOff>
      <xdr:row>8</xdr:row>
      <xdr:rowOff>0</xdr:rowOff>
    </xdr:from>
    <xdr:to>
      <xdr:col>63</xdr:col>
      <xdr:colOff>0</xdr:colOff>
      <xdr:row>12</xdr:row>
      <xdr:rowOff>0</xdr:rowOff>
    </xdr:to>
    <xdr:sp macro="" textlink="">
      <xdr:nvSpPr>
        <xdr:cNvPr id="4" name="3 CuadroTexto"/>
        <xdr:cNvSpPr txBox="1"/>
      </xdr:nvSpPr>
      <xdr:spPr>
        <a:xfrm>
          <a:off x="1247775" y="1676400"/>
          <a:ext cx="10944225" cy="704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spcAft>
              <a:spcPts val="300"/>
            </a:spcAft>
          </a:pPr>
          <a:r>
            <a:rPr lang="es-ES" sz="900" i="1">
              <a:solidFill>
                <a:srgbClr val="333399"/>
              </a:solidFill>
              <a:latin typeface="Arial" pitchFamily="34" charset="0"/>
              <a:cs typeface="Arial" pitchFamily="34" charset="0"/>
            </a:rPr>
            <a:t>Ohar metodologikoak: </a:t>
          </a:r>
        </a:p>
        <a:p>
          <a:pPr marL="171450" indent="-108000">
            <a:spcAft>
              <a:spcPts val="300"/>
            </a:spcAft>
            <a:buFont typeface="Arial" pitchFamily="34" charset="0"/>
            <a:buChar char="•"/>
          </a:pPr>
          <a:r>
            <a:rPr lang="es-ES" sz="900" i="1">
              <a:solidFill>
                <a:srgbClr val="333399"/>
              </a:solidFill>
              <a:latin typeface="Arial" pitchFamily="34" charset="0"/>
              <a:cs typeface="Arial" pitchFamily="34" charset="0"/>
            </a:rPr>
            <a:t>2023. urtearen erdialdean zerbitzua «Emakumeen</a:t>
          </a:r>
          <a:r>
            <a:rPr lang="es-ES" sz="900" i="1" baseline="0">
              <a:solidFill>
                <a:srgbClr val="333399"/>
              </a:solidFill>
              <a:latin typeface="Arial" pitchFamily="34" charset="0"/>
              <a:cs typeface="Arial" pitchFamily="34" charset="0"/>
            </a:rPr>
            <a:t> aurkako indarkeria matxistaren biktimei laguntza psikologikoa emateko zerbitzua</a:t>
          </a:r>
          <a:r>
            <a:rPr lang="es-ES" sz="900" i="1">
              <a:solidFill>
                <a:srgbClr val="333399"/>
              </a:solidFill>
              <a:latin typeface="Arial" pitchFamily="34" charset="0"/>
              <a:cs typeface="Arial" pitchFamily="34" charset="0"/>
            </a:rPr>
            <a:t>», izatera igaro zen, «Tratu txarrak eta sexu-erasoak gertatzen direnean, familian esku hartzeko laguntza psikologikoko zerbitzua»-ren ordez. Serieak etengabe aurkezten dira.</a:t>
          </a:r>
        </a:p>
        <a:p>
          <a:pPr marL="171450" indent="-108000">
            <a:spcAft>
              <a:spcPts val="300"/>
            </a:spcAft>
            <a:buFont typeface="Arial" pitchFamily="34" charset="0"/>
            <a:buChar char="•"/>
          </a:pPr>
          <a:r>
            <a:rPr lang="es-ES" sz="900" i="1">
              <a:solidFill>
                <a:srgbClr val="333399"/>
              </a:solidFill>
              <a:latin typeface="Arial" pitchFamily="34" charset="0"/>
              <a:cs typeface="Arial" pitchFamily="34" charset="0"/>
            </a:rPr>
            <a:t>2023ra arte, «Kasu berriak» kategorian sartzen ziren urtean</a:t>
          </a:r>
          <a:r>
            <a:rPr lang="es-ES" sz="900" i="1" baseline="0">
              <a:solidFill>
                <a:srgbClr val="333399"/>
              </a:solidFill>
              <a:latin typeface="Arial" pitchFamily="34" charset="0"/>
              <a:cs typeface="Arial" pitchFamily="34" charset="0"/>
            </a:rPr>
            <a:t> hasitako kasuak  eta berriro irekitakoak </a:t>
          </a:r>
          <a:r>
            <a:rPr lang="es-ES" sz="900" i="1">
              <a:solidFill>
                <a:srgbClr val="333399"/>
              </a:solidFill>
              <a:latin typeface="Arial" pitchFamily="34" charset="0"/>
              <a:cs typeface="Arial" pitchFamily="34" charset="0"/>
            </a:rPr>
            <a:t>. 2024tik aurrera, eskura dagoen informazioak</a:t>
          </a:r>
          <a:r>
            <a:rPr lang="es-ES" sz="900" i="1" baseline="0">
              <a:solidFill>
                <a:srgbClr val="333399"/>
              </a:solidFill>
              <a:latin typeface="Arial" pitchFamily="34" charset="0"/>
              <a:cs typeface="Arial" pitchFamily="34" charset="0"/>
            </a:rPr>
            <a:t> ez ditu bi egoerak bereizten.</a:t>
          </a:r>
          <a:endParaRPr lang="es-ES" sz="900" i="1">
            <a:solidFill>
              <a:srgbClr val="333399"/>
            </a:solidFill>
            <a:latin typeface="Arial" pitchFamily="34" charset="0"/>
            <a:cs typeface="Arial" pitchFamily="34" charset="0"/>
          </a:endParaRPr>
        </a:p>
      </xdr:txBody>
    </xdr:sp>
    <xdr:clientData/>
  </xdr:twoCellAnchor>
  <xdr:twoCellAnchor editAs="oneCell">
    <xdr:from>
      <xdr:col>0</xdr:col>
      <xdr:colOff>142875</xdr:colOff>
      <xdr:row>1</xdr:row>
      <xdr:rowOff>102270</xdr:rowOff>
    </xdr:from>
    <xdr:to>
      <xdr:col>1</xdr:col>
      <xdr:colOff>217311</xdr:colOff>
      <xdr:row>3</xdr:row>
      <xdr:rowOff>71070</xdr:rowOff>
    </xdr:to>
    <xdr:pic>
      <xdr:nvPicPr>
        <xdr:cNvPr id="10" name="14 Imagen" descr="Liburuaren aurkibidera itzuli" title="Aurkibidea">
          <a:hlinkClick xmlns:r="http://schemas.openxmlformats.org/officeDocument/2006/relationships" r:id="rId2" tooltip="Liburuaren aurkibidera itzuli"/>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302295"/>
          <a:ext cx="836436" cy="273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8</xdr:row>
      <xdr:rowOff>0</xdr:rowOff>
    </xdr:from>
    <xdr:to>
      <xdr:col>11</xdr:col>
      <xdr:colOff>0</xdr:colOff>
      <xdr:row>10</xdr:row>
      <xdr:rowOff>0</xdr:rowOff>
    </xdr:to>
    <xdr:sp macro="" textlink="">
      <xdr:nvSpPr>
        <xdr:cNvPr id="2" name="Text Box 1"/>
        <xdr:cNvSpPr txBox="1">
          <a:spLocks noChangeArrowheads="1"/>
        </xdr:cNvSpPr>
      </xdr:nvSpPr>
      <xdr:spPr bwMode="auto">
        <a:xfrm>
          <a:off x="1143000" y="1762125"/>
          <a:ext cx="56292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2. taula. </a:t>
          </a:r>
          <a:r>
            <a:rPr lang="es-ES" sz="1000" b="0" i="0" u="none" strike="noStrike" baseline="0">
              <a:solidFill>
                <a:srgbClr val="000000"/>
              </a:solidFill>
              <a:latin typeface="Arial"/>
              <a:cs typeface="Arial"/>
            </a:rPr>
            <a:t>BFAren Laguntza Psikologikorako Zerbitzua. Bikotekidearen/bikotekide ohiaren indarkeria. Emakume biktimen kasu berriak. 2025</a:t>
          </a:r>
        </a:p>
      </xdr:txBody>
    </xdr:sp>
    <xdr:clientData/>
  </xdr:twoCellAnchor>
  <xdr:twoCellAnchor editAs="oneCell">
    <xdr:from>
      <xdr:col>2</xdr:col>
      <xdr:colOff>0</xdr:colOff>
      <xdr:row>1</xdr:row>
      <xdr:rowOff>0</xdr:rowOff>
    </xdr:from>
    <xdr:to>
      <xdr:col>5</xdr:col>
      <xdr:colOff>477116</xdr:colOff>
      <xdr:row>4</xdr:row>
      <xdr:rowOff>6927</xdr:rowOff>
    </xdr:to>
    <xdr:pic>
      <xdr:nvPicPr>
        <xdr:cNvPr id="5" name="4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editAs="oneCell">
    <xdr:from>
      <xdr:col>0</xdr:col>
      <xdr:colOff>142875</xdr:colOff>
      <xdr:row>1</xdr:row>
      <xdr:rowOff>102270</xdr:rowOff>
    </xdr:from>
    <xdr:to>
      <xdr:col>1</xdr:col>
      <xdr:colOff>217311</xdr:colOff>
      <xdr:row>3</xdr:row>
      <xdr:rowOff>71070</xdr:rowOff>
    </xdr:to>
    <xdr:pic>
      <xdr:nvPicPr>
        <xdr:cNvPr id="6" name="14 Imagen" descr="Liburuaren aurkibidera itzuli" title="Aurkibidea">
          <a:hlinkClick xmlns:r="http://schemas.openxmlformats.org/officeDocument/2006/relationships" r:id="rId2" tooltip="Liburuaren aurkibidera itzuli"/>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302295"/>
          <a:ext cx="836436" cy="273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11</xdr:row>
      <xdr:rowOff>9525</xdr:rowOff>
    </xdr:from>
    <xdr:to>
      <xdr:col>11</xdr:col>
      <xdr:colOff>390524</xdr:colOff>
      <xdr:row>13</xdr:row>
      <xdr:rowOff>0</xdr:rowOff>
    </xdr:to>
    <xdr:sp macro="" textlink="">
      <xdr:nvSpPr>
        <xdr:cNvPr id="2" name="Text Box 1"/>
        <xdr:cNvSpPr txBox="1">
          <a:spLocks noChangeArrowheads="1"/>
        </xdr:cNvSpPr>
      </xdr:nvSpPr>
      <xdr:spPr bwMode="auto">
        <a:xfrm>
          <a:off x="1143000" y="2114550"/>
          <a:ext cx="6019799" cy="3714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3. taula. </a:t>
          </a:r>
          <a:r>
            <a:rPr lang="es-ES" sz="1000" b="0" i="0" u="none" strike="noStrike" baseline="0">
              <a:solidFill>
                <a:srgbClr val="000000"/>
              </a:solidFill>
              <a:latin typeface="Arial"/>
              <a:cs typeface="Arial"/>
            </a:rPr>
            <a:t>BFAren Laguntza Psikologikorako Zerbitzua. Familia barruko indarkeria. Artatutako pertsonen kasu berriak, sexuaren eta erasotzailearekiko harremanaren arabera. 2025</a:t>
          </a:r>
        </a:p>
      </xdr:txBody>
    </xdr:sp>
    <xdr:clientData/>
  </xdr:twoCellAnchor>
  <xdr:twoCellAnchor editAs="oneCell">
    <xdr:from>
      <xdr:col>2</xdr:col>
      <xdr:colOff>0</xdr:colOff>
      <xdr:row>1</xdr:row>
      <xdr:rowOff>0</xdr:rowOff>
    </xdr:from>
    <xdr:to>
      <xdr:col>5</xdr:col>
      <xdr:colOff>334241</xdr:colOff>
      <xdr:row>4</xdr:row>
      <xdr:rowOff>6927</xdr:rowOff>
    </xdr:to>
    <xdr:pic>
      <xdr:nvPicPr>
        <xdr:cNvPr id="4" name="4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38100</xdr:colOff>
      <xdr:row>21</xdr:row>
      <xdr:rowOff>142875</xdr:rowOff>
    </xdr:from>
    <xdr:to>
      <xdr:col>10</xdr:col>
      <xdr:colOff>304800</xdr:colOff>
      <xdr:row>23</xdr:row>
      <xdr:rowOff>142875</xdr:rowOff>
    </xdr:to>
    <xdr:sp macro="" textlink="">
      <xdr:nvSpPr>
        <xdr:cNvPr id="5" name="Text Box 1"/>
        <xdr:cNvSpPr txBox="1">
          <a:spLocks noChangeArrowheads="1"/>
        </xdr:cNvSpPr>
      </xdr:nvSpPr>
      <xdr:spPr bwMode="auto">
        <a:xfrm>
          <a:off x="1181100" y="3838575"/>
          <a:ext cx="5334000" cy="3810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4. taula. </a:t>
          </a:r>
          <a:r>
            <a:rPr lang="es-ES" sz="1000" b="0" i="0" u="none" strike="noStrike" baseline="0">
              <a:solidFill>
                <a:srgbClr val="000000"/>
              </a:solidFill>
              <a:latin typeface="Arial"/>
              <a:cs typeface="Arial"/>
            </a:rPr>
            <a:t>BFAren Laguntza Psikologikorako Zerbitzua. Familia barruko indarkeria. Emakume biktimen kasu berriak. 2025</a:t>
          </a:r>
        </a:p>
      </xdr:txBody>
    </xdr:sp>
    <xdr:clientData/>
  </xdr:twoCellAnchor>
  <xdr:twoCellAnchor>
    <xdr:from>
      <xdr:col>1</xdr:col>
      <xdr:colOff>333374</xdr:colOff>
      <xdr:row>8</xdr:row>
      <xdr:rowOff>0</xdr:rowOff>
    </xdr:from>
    <xdr:to>
      <xdr:col>12</xdr:col>
      <xdr:colOff>0</xdr:colOff>
      <xdr:row>10</xdr:row>
      <xdr:rowOff>0</xdr:rowOff>
    </xdr:to>
    <xdr:sp macro="" textlink="">
      <xdr:nvSpPr>
        <xdr:cNvPr id="6" name="CuadroTexto 5"/>
        <xdr:cNvSpPr txBox="1"/>
      </xdr:nvSpPr>
      <xdr:spPr>
        <a:xfrm>
          <a:off x="1095374" y="1647825"/>
          <a:ext cx="6096001"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ES" sz="900" b="1" i="1">
              <a:solidFill>
                <a:srgbClr val="333399"/>
              </a:solidFill>
              <a:latin typeface="Arial" pitchFamily="34" charset="0"/>
              <a:cs typeface="Arial" pitchFamily="34" charset="0"/>
            </a:rPr>
            <a:t>Oharra:</a:t>
          </a:r>
          <a:r>
            <a:rPr lang="es-ES" sz="900" i="1">
              <a:solidFill>
                <a:srgbClr val="333399"/>
              </a:solidFill>
              <a:latin typeface="Arial" pitchFamily="34" charset="0"/>
              <a:cs typeface="Arial" pitchFamily="34" charset="0"/>
            </a:rPr>
            <a:t> Senideek eragindako sexu-indarkeria</a:t>
          </a:r>
          <a:r>
            <a:rPr lang="es-ES" sz="900" i="1" baseline="0">
              <a:solidFill>
                <a:srgbClr val="333399"/>
              </a:solidFill>
              <a:latin typeface="Arial" pitchFamily="34" charset="0"/>
              <a:cs typeface="Arial" pitchFamily="34" charset="0"/>
            </a:rPr>
            <a:t> kasuak </a:t>
          </a:r>
          <a:r>
            <a:rPr lang="es-ES" sz="900" b="1" i="1">
              <a:solidFill>
                <a:srgbClr val="333399"/>
              </a:solidFill>
              <a:latin typeface="Arial" pitchFamily="34" charset="0"/>
              <a:cs typeface="Arial" pitchFamily="34" charset="0"/>
            </a:rPr>
            <a:t>ez dira horri honetan</a:t>
          </a:r>
          <a:r>
            <a:rPr lang="es-ES" sz="900" b="1" i="1" baseline="0">
              <a:solidFill>
                <a:srgbClr val="333399"/>
              </a:solidFill>
              <a:latin typeface="Arial" pitchFamily="34" charset="0"/>
              <a:cs typeface="Arial" pitchFamily="34" charset="0"/>
            </a:rPr>
            <a:t> zenbatzen, </a:t>
          </a:r>
          <a:r>
            <a:rPr lang="es-ES" sz="900" b="1" i="1">
              <a:solidFill>
                <a:srgbClr val="333399"/>
              </a:solidFill>
              <a:latin typeface="Arial" pitchFamily="34" charset="0"/>
              <a:cs typeface="Arial" pitchFamily="34" charset="0"/>
            </a:rPr>
            <a:t>sexu-indarkeriaren </a:t>
          </a:r>
          <a:r>
            <a:rPr lang="es-ES" sz="900" b="0" i="1">
              <a:solidFill>
                <a:srgbClr val="333399"/>
              </a:solidFill>
              <a:latin typeface="Arial" pitchFamily="34" charset="0"/>
              <a:cs typeface="Arial" pitchFamily="34" charset="0"/>
            </a:rPr>
            <a:t>tauletan baizik (</a:t>
          </a:r>
          <a:r>
            <a:rPr lang="es-ES" sz="900" b="1" i="1">
              <a:solidFill>
                <a:srgbClr val="333399"/>
              </a:solidFill>
              <a:latin typeface="Arial" pitchFamily="34" charset="0"/>
              <a:cs typeface="Arial" pitchFamily="34" charset="0"/>
            </a:rPr>
            <a:t>FORALA_4 </a:t>
          </a:r>
          <a:r>
            <a:rPr lang="es-ES" sz="900" b="0" i="1">
              <a:solidFill>
                <a:srgbClr val="333399"/>
              </a:solidFill>
              <a:latin typeface="Arial" pitchFamily="34" charset="0"/>
              <a:cs typeface="Arial" pitchFamily="34" charset="0"/>
            </a:rPr>
            <a:t>orria).</a:t>
          </a:r>
        </a:p>
      </xdr:txBody>
    </xdr:sp>
    <xdr:clientData/>
  </xdr:twoCellAnchor>
  <xdr:twoCellAnchor editAs="oneCell">
    <xdr:from>
      <xdr:col>0</xdr:col>
      <xdr:colOff>142875</xdr:colOff>
      <xdr:row>1</xdr:row>
      <xdr:rowOff>102270</xdr:rowOff>
    </xdr:from>
    <xdr:to>
      <xdr:col>1</xdr:col>
      <xdr:colOff>217311</xdr:colOff>
      <xdr:row>3</xdr:row>
      <xdr:rowOff>71070</xdr:rowOff>
    </xdr:to>
    <xdr:pic>
      <xdr:nvPicPr>
        <xdr:cNvPr id="7" name="14 Imagen" descr="Liburuaren aurkibidera itzuli" title="Aurkibidea">
          <a:hlinkClick xmlns:r="http://schemas.openxmlformats.org/officeDocument/2006/relationships" r:id="rId2" tooltip="Liburuaren aurkibidera itzuli"/>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302295"/>
          <a:ext cx="836436" cy="273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8</xdr:row>
      <xdr:rowOff>0</xdr:rowOff>
    </xdr:from>
    <xdr:to>
      <xdr:col>10</xdr:col>
      <xdr:colOff>635001</xdr:colOff>
      <xdr:row>10</xdr:row>
      <xdr:rowOff>0</xdr:rowOff>
    </xdr:to>
    <xdr:sp macro="" textlink="">
      <xdr:nvSpPr>
        <xdr:cNvPr id="12303" name="Text Box 1"/>
        <xdr:cNvSpPr txBox="1">
          <a:spLocks noChangeArrowheads="1"/>
        </xdr:cNvSpPr>
      </xdr:nvSpPr>
      <xdr:spPr bwMode="auto">
        <a:xfrm>
          <a:off x="1143000" y="1533525"/>
          <a:ext cx="5664201" cy="1333500"/>
        </a:xfrm>
        <a:prstGeom prst="rect">
          <a:avLst/>
        </a:prstGeom>
        <a:noFill/>
        <a:ln>
          <a:noFill/>
        </a:ln>
        <a:effectLs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5. taula. </a:t>
          </a:r>
          <a:r>
            <a:rPr lang="es-ES" sz="1000" b="0" i="0" u="none" strike="noStrike" baseline="0">
              <a:solidFill>
                <a:srgbClr val="000000"/>
              </a:solidFill>
              <a:latin typeface="Arial"/>
              <a:cs typeface="Arial"/>
            </a:rPr>
            <a:t>BFAren Laguntza Psikologikorako Zerbitzua. Sexu-indarkeria. Artatutako pertsonen kasu berriak, sexuaren eta erasotzailearekiko harremanaren arabera. 2025.</a:t>
          </a:r>
        </a:p>
      </xdr:txBody>
    </xdr:sp>
    <xdr:clientData/>
  </xdr:twoCellAnchor>
  <xdr:twoCellAnchor editAs="oneCell">
    <xdr:from>
      <xdr:col>2</xdr:col>
      <xdr:colOff>0</xdr:colOff>
      <xdr:row>1</xdr:row>
      <xdr:rowOff>0</xdr:rowOff>
    </xdr:from>
    <xdr:to>
      <xdr:col>5</xdr:col>
      <xdr:colOff>381866</xdr:colOff>
      <xdr:row>4</xdr:row>
      <xdr:rowOff>6927</xdr:rowOff>
    </xdr:to>
    <xdr:pic>
      <xdr:nvPicPr>
        <xdr:cNvPr id="5" name="4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1</xdr:colOff>
      <xdr:row>28</xdr:row>
      <xdr:rowOff>9525</xdr:rowOff>
    </xdr:from>
    <xdr:to>
      <xdr:col>10</xdr:col>
      <xdr:colOff>1</xdr:colOff>
      <xdr:row>30</xdr:row>
      <xdr:rowOff>9525</xdr:rowOff>
    </xdr:to>
    <xdr:sp macro="" textlink="">
      <xdr:nvSpPr>
        <xdr:cNvPr id="6" name="Text Box 1"/>
        <xdr:cNvSpPr txBox="1">
          <a:spLocks noChangeArrowheads="1"/>
        </xdr:cNvSpPr>
      </xdr:nvSpPr>
      <xdr:spPr bwMode="auto">
        <a:xfrm>
          <a:off x="1143001" y="3781425"/>
          <a:ext cx="5029200" cy="3810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6. taula. </a:t>
          </a:r>
          <a:r>
            <a:rPr lang="es-ES" sz="1000" b="0" i="0" u="none" strike="noStrike" baseline="0">
              <a:solidFill>
                <a:srgbClr val="000000"/>
              </a:solidFill>
              <a:latin typeface="Arial"/>
              <a:cs typeface="Arial"/>
            </a:rPr>
            <a:t>BFAren Laguntza Psikologikorako Zerbitzua. Sexu-indarkeria. Emakume biktimen kasu berriak. 2025.</a:t>
          </a:r>
        </a:p>
      </xdr:txBody>
    </xdr:sp>
    <xdr:clientData/>
  </xdr:twoCellAnchor>
  <xdr:twoCellAnchor editAs="oneCell">
    <xdr:from>
      <xdr:col>0</xdr:col>
      <xdr:colOff>142875</xdr:colOff>
      <xdr:row>1</xdr:row>
      <xdr:rowOff>102270</xdr:rowOff>
    </xdr:from>
    <xdr:to>
      <xdr:col>1</xdr:col>
      <xdr:colOff>217311</xdr:colOff>
      <xdr:row>3</xdr:row>
      <xdr:rowOff>71070</xdr:rowOff>
    </xdr:to>
    <xdr:pic>
      <xdr:nvPicPr>
        <xdr:cNvPr id="7" name="14 Imagen" descr="Liburuaren aurkibidera itzuli" title="Aurkibidea">
          <a:hlinkClick xmlns:r="http://schemas.openxmlformats.org/officeDocument/2006/relationships" r:id="rId2" tooltip="Liburuaren aurkibidera itzuli"/>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302295"/>
          <a:ext cx="836436" cy="273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9525</xdr:colOff>
      <xdr:row>8</xdr:row>
      <xdr:rowOff>0</xdr:rowOff>
    </xdr:from>
    <xdr:to>
      <xdr:col>11</xdr:col>
      <xdr:colOff>66674</xdr:colOff>
      <xdr:row>8</xdr:row>
      <xdr:rowOff>180975</xdr:rowOff>
    </xdr:to>
    <xdr:sp macro="" textlink="">
      <xdr:nvSpPr>
        <xdr:cNvPr id="2" name="Text Box 1"/>
        <xdr:cNvSpPr txBox="1">
          <a:spLocks noChangeArrowheads="1"/>
        </xdr:cNvSpPr>
      </xdr:nvSpPr>
      <xdr:spPr bwMode="auto">
        <a:xfrm>
          <a:off x="1152525" y="1533525"/>
          <a:ext cx="5714999" cy="1809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7. taula. </a:t>
          </a:r>
          <a:r>
            <a:rPr lang="es-ES" sz="1000" b="0" i="0" u="none" strike="noStrike" baseline="0">
              <a:solidFill>
                <a:srgbClr val="000000"/>
              </a:solidFill>
              <a:latin typeface="Arial"/>
              <a:cs typeface="Arial"/>
            </a:rPr>
            <a:t>BFAren Laguntza Psikologikorako Zerbitzua. Zeharkako biktimen kasu berriak. 2025.</a:t>
          </a:r>
        </a:p>
      </xdr:txBody>
    </xdr:sp>
    <xdr:clientData/>
  </xdr:twoCellAnchor>
  <xdr:twoCellAnchor editAs="oneCell">
    <xdr:from>
      <xdr:col>2</xdr:col>
      <xdr:colOff>0</xdr:colOff>
      <xdr:row>1</xdr:row>
      <xdr:rowOff>0</xdr:rowOff>
    </xdr:from>
    <xdr:to>
      <xdr:col>5</xdr:col>
      <xdr:colOff>86591</xdr:colOff>
      <xdr:row>4</xdr:row>
      <xdr:rowOff>6927</xdr:rowOff>
    </xdr:to>
    <xdr:pic>
      <xdr:nvPicPr>
        <xdr:cNvPr id="4" name="4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editAs="oneCell">
    <xdr:from>
      <xdr:col>0</xdr:col>
      <xdr:colOff>142875</xdr:colOff>
      <xdr:row>1</xdr:row>
      <xdr:rowOff>102270</xdr:rowOff>
    </xdr:from>
    <xdr:to>
      <xdr:col>1</xdr:col>
      <xdr:colOff>217311</xdr:colOff>
      <xdr:row>3</xdr:row>
      <xdr:rowOff>71070</xdr:rowOff>
    </xdr:to>
    <xdr:pic>
      <xdr:nvPicPr>
        <xdr:cNvPr id="5" name="14 Imagen" descr="Liburuaren aurkibidera itzuli" title="Aurkibidea">
          <a:hlinkClick xmlns:r="http://schemas.openxmlformats.org/officeDocument/2006/relationships" r:id="rId2" tooltip="Liburuaren aurkibidera itzuli"/>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302295"/>
          <a:ext cx="836436" cy="273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8</xdr:row>
      <xdr:rowOff>0</xdr:rowOff>
    </xdr:from>
    <xdr:to>
      <xdr:col>11</xdr:col>
      <xdr:colOff>114301</xdr:colOff>
      <xdr:row>10</xdr:row>
      <xdr:rowOff>0</xdr:rowOff>
    </xdr:to>
    <xdr:sp macro="" textlink="">
      <xdr:nvSpPr>
        <xdr:cNvPr id="2" name="Text Box 1"/>
        <xdr:cNvSpPr txBox="1">
          <a:spLocks noChangeArrowheads="1"/>
        </xdr:cNvSpPr>
      </xdr:nvSpPr>
      <xdr:spPr bwMode="auto">
        <a:xfrm>
          <a:off x="1143000" y="1762125"/>
          <a:ext cx="5743576"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8. taula. </a:t>
          </a:r>
          <a:r>
            <a:rPr lang="es-ES" sz="1000" b="0" i="0" u="none" strike="noStrike" baseline="0">
              <a:solidFill>
                <a:srgbClr val="000000"/>
              </a:solidFill>
              <a:latin typeface="Arial"/>
              <a:cs typeface="Arial"/>
            </a:rPr>
            <a:t>BFAren Laguntza Psikologikorako Zerbitzua. Erasotzaileen kasu berriak, sexuaren eta indarkeria motaren arabera (biktimarekiko harremana). 2025</a:t>
          </a:r>
        </a:p>
      </xdr:txBody>
    </xdr:sp>
    <xdr:clientData/>
  </xdr:twoCellAnchor>
  <xdr:twoCellAnchor editAs="oneCell">
    <xdr:from>
      <xdr:col>2</xdr:col>
      <xdr:colOff>0</xdr:colOff>
      <xdr:row>1</xdr:row>
      <xdr:rowOff>0</xdr:rowOff>
    </xdr:from>
    <xdr:to>
      <xdr:col>4</xdr:col>
      <xdr:colOff>1248641</xdr:colOff>
      <xdr:row>4</xdr:row>
      <xdr:rowOff>6927</xdr:rowOff>
    </xdr:to>
    <xdr:pic>
      <xdr:nvPicPr>
        <xdr:cNvPr id="4" name="4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0</xdr:colOff>
      <xdr:row>27</xdr:row>
      <xdr:rowOff>0</xdr:rowOff>
    </xdr:from>
    <xdr:to>
      <xdr:col>11</xdr:col>
      <xdr:colOff>123825</xdr:colOff>
      <xdr:row>28</xdr:row>
      <xdr:rowOff>38100</xdr:rowOff>
    </xdr:to>
    <xdr:sp macro="" textlink="">
      <xdr:nvSpPr>
        <xdr:cNvPr id="5" name="Text Box 1"/>
        <xdr:cNvSpPr txBox="1">
          <a:spLocks noChangeArrowheads="1"/>
        </xdr:cNvSpPr>
      </xdr:nvSpPr>
      <xdr:spPr bwMode="auto">
        <a:xfrm>
          <a:off x="1143000" y="4733925"/>
          <a:ext cx="5753100" cy="2381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9. taula. </a:t>
          </a:r>
          <a:r>
            <a:rPr lang="es-ES" sz="1000" b="0" i="0" u="none" strike="noStrike" baseline="0">
              <a:solidFill>
                <a:srgbClr val="000000"/>
              </a:solidFill>
              <a:latin typeface="Arial"/>
              <a:cs typeface="Arial"/>
            </a:rPr>
            <a:t>BFAren Laguntza Psikologikorako Zerbitzua. Gizon erasotzaileen kasu berriak. 2025</a:t>
          </a:r>
        </a:p>
      </xdr:txBody>
    </xdr:sp>
    <xdr:clientData/>
  </xdr:twoCellAnchor>
  <xdr:twoCellAnchor editAs="oneCell">
    <xdr:from>
      <xdr:col>0</xdr:col>
      <xdr:colOff>142875</xdr:colOff>
      <xdr:row>1</xdr:row>
      <xdr:rowOff>102270</xdr:rowOff>
    </xdr:from>
    <xdr:to>
      <xdr:col>1</xdr:col>
      <xdr:colOff>217311</xdr:colOff>
      <xdr:row>3</xdr:row>
      <xdr:rowOff>71070</xdr:rowOff>
    </xdr:to>
    <xdr:pic>
      <xdr:nvPicPr>
        <xdr:cNvPr id="7" name="14 Imagen" descr="Liburuaren aurkibidera itzuli" title="Aurkibidea">
          <a:hlinkClick xmlns:r="http://schemas.openxmlformats.org/officeDocument/2006/relationships" r:id="rId2" tooltip="Liburuaren aurkibidera itzuli"/>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302295"/>
          <a:ext cx="836436" cy="273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8</xdr:row>
      <xdr:rowOff>0</xdr:rowOff>
    </xdr:from>
    <xdr:to>
      <xdr:col>11</xdr:col>
      <xdr:colOff>123825</xdr:colOff>
      <xdr:row>9</xdr:row>
      <xdr:rowOff>38100</xdr:rowOff>
    </xdr:to>
    <xdr:sp macro="" textlink="">
      <xdr:nvSpPr>
        <xdr:cNvPr id="2" name="Text Box 1"/>
        <xdr:cNvSpPr txBox="1">
          <a:spLocks noChangeArrowheads="1"/>
        </xdr:cNvSpPr>
      </xdr:nvSpPr>
      <xdr:spPr bwMode="auto">
        <a:xfrm>
          <a:off x="1143000" y="1762125"/>
          <a:ext cx="5753100" cy="238125"/>
        </a:xfrm>
        <a:prstGeom prst="rect">
          <a:avLst/>
        </a:prstGeom>
        <a:noFill/>
        <a:ln>
          <a:noFill/>
        </a:ln>
        <a:effectLs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10. taula. </a:t>
          </a:r>
          <a:r>
            <a:rPr lang="es-ES" sz="1000" b="0" i="0" u="none" strike="noStrike" baseline="0">
              <a:solidFill>
                <a:srgbClr val="000000"/>
              </a:solidFill>
              <a:latin typeface="Arial"/>
              <a:cs typeface="Arial"/>
            </a:rPr>
            <a:t>BFAren Laguntza Psikologikorako Zerbitzua. Adingabe biktimen kasu berriak. 2025</a:t>
          </a:r>
        </a:p>
      </xdr:txBody>
    </xdr:sp>
    <xdr:clientData/>
  </xdr:twoCellAnchor>
  <xdr:twoCellAnchor editAs="oneCell">
    <xdr:from>
      <xdr:col>2</xdr:col>
      <xdr:colOff>0</xdr:colOff>
      <xdr:row>1</xdr:row>
      <xdr:rowOff>0</xdr:rowOff>
    </xdr:from>
    <xdr:to>
      <xdr:col>5</xdr:col>
      <xdr:colOff>277091</xdr:colOff>
      <xdr:row>4</xdr:row>
      <xdr:rowOff>6927</xdr:rowOff>
    </xdr:to>
    <xdr:pic>
      <xdr:nvPicPr>
        <xdr:cNvPr id="4" name="4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266699</xdr:colOff>
      <xdr:row>25</xdr:row>
      <xdr:rowOff>0</xdr:rowOff>
    </xdr:from>
    <xdr:to>
      <xdr:col>5</xdr:col>
      <xdr:colOff>9524</xdr:colOff>
      <xdr:row>27</xdr:row>
      <xdr:rowOff>0</xdr:rowOff>
    </xdr:to>
    <xdr:sp macro="" textlink="">
      <xdr:nvSpPr>
        <xdr:cNvPr id="5" name="Text Box 32"/>
        <xdr:cNvSpPr txBox="1">
          <a:spLocks noChangeArrowheads="1"/>
        </xdr:cNvSpPr>
      </xdr:nvSpPr>
      <xdr:spPr bwMode="auto">
        <a:xfrm>
          <a:off x="1409699" y="4581525"/>
          <a:ext cx="134302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ADINA</a:t>
          </a:r>
        </a:p>
      </xdr:txBody>
    </xdr:sp>
    <xdr:clientData/>
  </xdr:twoCellAnchor>
  <xdr:twoCellAnchor>
    <xdr:from>
      <xdr:col>2</xdr:col>
      <xdr:colOff>0</xdr:colOff>
      <xdr:row>44</xdr:row>
      <xdr:rowOff>0</xdr:rowOff>
    </xdr:from>
    <xdr:to>
      <xdr:col>11</xdr:col>
      <xdr:colOff>1</xdr:colOff>
      <xdr:row>46</xdr:row>
      <xdr:rowOff>0</xdr:rowOff>
    </xdr:to>
    <xdr:sp macro="" textlink="">
      <xdr:nvSpPr>
        <xdr:cNvPr id="6" name="Text Box 1"/>
        <xdr:cNvSpPr txBox="1">
          <a:spLocks noChangeArrowheads="1"/>
        </xdr:cNvSpPr>
      </xdr:nvSpPr>
      <xdr:spPr bwMode="auto">
        <a:xfrm>
          <a:off x="1143000" y="8382000"/>
          <a:ext cx="5629276" cy="400050"/>
        </a:xfrm>
        <a:prstGeom prst="rect">
          <a:avLst/>
        </a:prstGeom>
        <a:noFill/>
        <a:ln>
          <a:noFill/>
        </a:ln>
        <a:effectLs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11. taula. </a:t>
          </a:r>
          <a:r>
            <a:rPr lang="es-ES" sz="1000" b="0" i="0" u="none" strike="noStrike" baseline="0">
              <a:solidFill>
                <a:srgbClr val="000000"/>
              </a:solidFill>
              <a:latin typeface="Arial"/>
              <a:cs typeface="Arial"/>
            </a:rPr>
            <a:t>BFAren Laguntza Psikologikorako Zerbitzua. Sexu-indarkeriaren biktima diren adingabeen kasu berriak. 2025</a:t>
          </a:r>
        </a:p>
      </xdr:txBody>
    </xdr:sp>
    <xdr:clientData/>
  </xdr:twoCellAnchor>
  <xdr:twoCellAnchor>
    <xdr:from>
      <xdr:col>4</xdr:col>
      <xdr:colOff>76199</xdr:colOff>
      <xdr:row>49</xdr:row>
      <xdr:rowOff>0</xdr:rowOff>
    </xdr:from>
    <xdr:to>
      <xdr:col>6</xdr:col>
      <xdr:colOff>352424</xdr:colOff>
      <xdr:row>51</xdr:row>
      <xdr:rowOff>0</xdr:rowOff>
    </xdr:to>
    <xdr:sp macro="" textlink="">
      <xdr:nvSpPr>
        <xdr:cNvPr id="7" name="Text Box 32"/>
        <xdr:cNvSpPr txBox="1">
          <a:spLocks noChangeArrowheads="1"/>
        </xdr:cNvSpPr>
      </xdr:nvSpPr>
      <xdr:spPr bwMode="auto">
        <a:xfrm>
          <a:off x="1781174" y="9153525"/>
          <a:ext cx="20478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ERASOTZAILEA</a:t>
          </a:r>
        </a:p>
      </xdr:txBody>
    </xdr:sp>
    <xdr:clientData/>
  </xdr:twoCellAnchor>
  <xdr:twoCellAnchor editAs="oneCell">
    <xdr:from>
      <xdr:col>0</xdr:col>
      <xdr:colOff>142875</xdr:colOff>
      <xdr:row>1</xdr:row>
      <xdr:rowOff>102270</xdr:rowOff>
    </xdr:from>
    <xdr:to>
      <xdr:col>1</xdr:col>
      <xdr:colOff>217311</xdr:colOff>
      <xdr:row>3</xdr:row>
      <xdr:rowOff>71070</xdr:rowOff>
    </xdr:to>
    <xdr:pic>
      <xdr:nvPicPr>
        <xdr:cNvPr id="12" name="14 Imagen" descr="Liburuaren aurkibidera itzuli" title="Aurkibidea">
          <a:hlinkClick xmlns:r="http://schemas.openxmlformats.org/officeDocument/2006/relationships" r:id="rId2" tooltip="Liburuaren aurkibidera itzuli"/>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302295"/>
          <a:ext cx="836436" cy="273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380999</xdr:colOff>
      <xdr:row>8</xdr:row>
      <xdr:rowOff>0</xdr:rowOff>
    </xdr:from>
    <xdr:to>
      <xdr:col>11</xdr:col>
      <xdr:colOff>0</xdr:colOff>
      <xdr:row>11</xdr:row>
      <xdr:rowOff>0</xdr:rowOff>
    </xdr:to>
    <xdr:sp macro="" textlink="">
      <xdr:nvSpPr>
        <xdr:cNvPr id="2" name="Text Box 1"/>
        <xdr:cNvSpPr txBox="1">
          <a:spLocks noChangeArrowheads="1"/>
        </xdr:cNvSpPr>
      </xdr:nvSpPr>
      <xdr:spPr bwMode="auto">
        <a:xfrm>
          <a:off x="1133474" y="1533525"/>
          <a:ext cx="6029326" cy="438151"/>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ysClr val="windowText" lastClr="000000"/>
              </a:solidFill>
              <a:latin typeface="Arial"/>
              <a:cs typeface="Arial"/>
            </a:rPr>
            <a:t>12. taula. </a:t>
          </a:r>
          <a:r>
            <a:rPr lang="es-ES" sz="1000" b="0" i="0" u="none" strike="noStrike" baseline="0">
              <a:solidFill>
                <a:sysClr val="windowText" lastClr="000000"/>
              </a:solidFill>
              <a:latin typeface="Arial"/>
              <a:cs typeface="Arial"/>
            </a:rPr>
            <a:t>Laguntza psikologikoa. Laguntza psikologikoko zerbitzua duten Bizkaiko Lurralde Historikoko udalerriak eta mankomunitateak</a:t>
          </a:r>
          <a:r>
            <a:rPr lang="es-ES" sz="1000" b="0" i="0" u="none" strike="noStrike" baseline="30000">
              <a:solidFill>
                <a:sysClr val="windowText" lastClr="000000"/>
              </a:solidFill>
              <a:latin typeface="Arial"/>
              <a:cs typeface="Arial"/>
            </a:rPr>
            <a:t>1</a:t>
          </a:r>
          <a:r>
            <a:rPr lang="es-ES" sz="1000" b="0" i="0" u="none" strike="noStrike" baseline="0">
              <a:solidFill>
                <a:sysClr val="windowText" lastClr="000000"/>
              </a:solidFill>
              <a:latin typeface="Arial"/>
              <a:cs typeface="Arial"/>
            </a:rPr>
            <a:t>. Indarkeria-arazoak dituzten emakumeen kasu guztiak motaren arabera. 2025.</a:t>
          </a:r>
        </a:p>
      </xdr:txBody>
    </xdr:sp>
    <xdr:clientData/>
  </xdr:twoCellAnchor>
  <xdr:twoCellAnchor>
    <xdr:from>
      <xdr:col>2</xdr:col>
      <xdr:colOff>0</xdr:colOff>
      <xdr:row>12</xdr:row>
      <xdr:rowOff>0</xdr:rowOff>
    </xdr:from>
    <xdr:to>
      <xdr:col>4</xdr:col>
      <xdr:colOff>0</xdr:colOff>
      <xdr:row>12</xdr:row>
      <xdr:rowOff>0</xdr:rowOff>
    </xdr:to>
    <xdr:sp macro="" textlink="">
      <xdr:nvSpPr>
        <xdr:cNvPr id="3" name="Text Box 4"/>
        <xdr:cNvSpPr txBox="1">
          <a:spLocks noChangeArrowheads="1"/>
        </xdr:cNvSpPr>
      </xdr:nvSpPr>
      <xdr:spPr bwMode="auto">
        <a:xfrm>
          <a:off x="1165860" y="220980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ASESORAMIENTO JURÍDICO</a:t>
          </a:r>
        </a:p>
      </xdr:txBody>
    </xdr:sp>
    <xdr:clientData/>
  </xdr:twoCellAnchor>
  <xdr:twoCellAnchor>
    <xdr:from>
      <xdr:col>2</xdr:col>
      <xdr:colOff>0</xdr:colOff>
      <xdr:row>31</xdr:row>
      <xdr:rowOff>0</xdr:rowOff>
    </xdr:from>
    <xdr:to>
      <xdr:col>3</xdr:col>
      <xdr:colOff>0</xdr:colOff>
      <xdr:row>34</xdr:row>
      <xdr:rowOff>0</xdr:rowOff>
    </xdr:to>
    <xdr:sp macro="" textlink="">
      <xdr:nvSpPr>
        <xdr:cNvPr id="4" name="Text Box 6"/>
        <xdr:cNvSpPr txBox="1">
          <a:spLocks noChangeArrowheads="1"/>
        </xdr:cNvSpPr>
      </xdr:nvSpPr>
      <xdr:spPr bwMode="auto">
        <a:xfrm>
          <a:off x="1165860" y="5440680"/>
          <a:ext cx="274320" cy="5943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900" b="1" i="0" u="none" strike="noStrike" baseline="0">
              <a:solidFill>
                <a:srgbClr val="000000"/>
              </a:solidFill>
              <a:latin typeface="Arial"/>
              <a:cs typeface="Arial"/>
            </a:rPr>
            <a:t>MANK.</a:t>
          </a:r>
        </a:p>
      </xdr:txBody>
    </xdr:sp>
    <xdr:clientData/>
  </xdr:twoCellAnchor>
  <xdr:twoCellAnchor>
    <xdr:from>
      <xdr:col>2</xdr:col>
      <xdr:colOff>0</xdr:colOff>
      <xdr:row>14</xdr:row>
      <xdr:rowOff>0</xdr:rowOff>
    </xdr:from>
    <xdr:to>
      <xdr:col>3</xdr:col>
      <xdr:colOff>0</xdr:colOff>
      <xdr:row>30</xdr:row>
      <xdr:rowOff>190500</xdr:rowOff>
    </xdr:to>
    <xdr:sp macro="" textlink="">
      <xdr:nvSpPr>
        <xdr:cNvPr id="5" name="Text Box 8"/>
        <xdr:cNvSpPr txBox="1">
          <a:spLocks noChangeArrowheads="1"/>
        </xdr:cNvSpPr>
      </xdr:nvSpPr>
      <xdr:spPr bwMode="auto">
        <a:xfrm>
          <a:off x="1143000" y="2661047"/>
          <a:ext cx="267891" cy="34290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UDALERRIAK</a:t>
          </a:r>
        </a:p>
      </xdr:txBody>
    </xdr:sp>
    <xdr:clientData/>
  </xdr:twoCellAnchor>
  <xdr:twoCellAnchor>
    <xdr:from>
      <xdr:col>4</xdr:col>
      <xdr:colOff>0</xdr:colOff>
      <xdr:row>12</xdr:row>
      <xdr:rowOff>0</xdr:rowOff>
    </xdr:from>
    <xdr:to>
      <xdr:col>5</xdr:col>
      <xdr:colOff>0</xdr:colOff>
      <xdr:row>12</xdr:row>
      <xdr:rowOff>0</xdr:rowOff>
    </xdr:to>
    <xdr:sp macro="" textlink="">
      <xdr:nvSpPr>
        <xdr:cNvPr id="6" name="Text Box 9"/>
        <xdr:cNvSpPr txBox="1">
          <a:spLocks noChangeArrowheads="1"/>
        </xdr:cNvSpPr>
      </xdr:nvSpPr>
      <xdr:spPr bwMode="auto">
        <a:xfrm>
          <a:off x="2735580" y="2209800"/>
          <a:ext cx="64770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5</xdr:col>
      <xdr:colOff>0</xdr:colOff>
      <xdr:row>12</xdr:row>
      <xdr:rowOff>0</xdr:rowOff>
    </xdr:from>
    <xdr:to>
      <xdr:col>6</xdr:col>
      <xdr:colOff>0</xdr:colOff>
      <xdr:row>12</xdr:row>
      <xdr:rowOff>0</xdr:rowOff>
    </xdr:to>
    <xdr:sp macro="" textlink="">
      <xdr:nvSpPr>
        <xdr:cNvPr id="7" name="Text Box 10"/>
        <xdr:cNvSpPr txBox="1">
          <a:spLocks noChangeArrowheads="1"/>
        </xdr:cNvSpPr>
      </xdr:nvSpPr>
      <xdr:spPr bwMode="auto">
        <a:xfrm>
          <a:off x="3383280" y="2209800"/>
          <a:ext cx="70866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2</xdr:col>
      <xdr:colOff>0</xdr:colOff>
      <xdr:row>12</xdr:row>
      <xdr:rowOff>0</xdr:rowOff>
    </xdr:from>
    <xdr:to>
      <xdr:col>4</xdr:col>
      <xdr:colOff>0</xdr:colOff>
      <xdr:row>12</xdr:row>
      <xdr:rowOff>0</xdr:rowOff>
    </xdr:to>
    <xdr:sp macro="" textlink="">
      <xdr:nvSpPr>
        <xdr:cNvPr id="8" name="Text Box 14"/>
        <xdr:cNvSpPr txBox="1">
          <a:spLocks noChangeArrowheads="1"/>
        </xdr:cNvSpPr>
      </xdr:nvSpPr>
      <xdr:spPr bwMode="auto">
        <a:xfrm>
          <a:off x="1165860" y="220980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4</xdr:col>
      <xdr:colOff>0</xdr:colOff>
      <xdr:row>12</xdr:row>
      <xdr:rowOff>0</xdr:rowOff>
    </xdr:from>
    <xdr:to>
      <xdr:col>5</xdr:col>
      <xdr:colOff>0</xdr:colOff>
      <xdr:row>14</xdr:row>
      <xdr:rowOff>0</xdr:rowOff>
    </xdr:to>
    <xdr:sp macro="" textlink="">
      <xdr:nvSpPr>
        <xdr:cNvPr id="9" name="Text Box 27"/>
        <xdr:cNvSpPr txBox="1">
          <a:spLocks noChangeArrowheads="1"/>
        </xdr:cNvSpPr>
      </xdr:nvSpPr>
      <xdr:spPr bwMode="auto">
        <a:xfrm>
          <a:off x="2735580" y="2209800"/>
          <a:ext cx="64770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Emakume populazioa</a:t>
          </a:r>
          <a:r>
            <a:rPr lang="es-ES" sz="800" b="1" i="0" u="none" strike="noStrike" baseline="30000">
              <a:solidFill>
                <a:srgbClr val="000000"/>
              </a:solidFill>
              <a:latin typeface="Arial"/>
              <a:cs typeface="Arial"/>
            </a:rPr>
            <a:t>2</a:t>
          </a:r>
        </a:p>
      </xdr:txBody>
    </xdr:sp>
    <xdr:clientData/>
  </xdr:twoCellAnchor>
  <xdr:twoCellAnchor>
    <xdr:from>
      <xdr:col>5</xdr:col>
      <xdr:colOff>0</xdr:colOff>
      <xdr:row>12</xdr:row>
      <xdr:rowOff>0</xdr:rowOff>
    </xdr:from>
    <xdr:to>
      <xdr:col>6</xdr:col>
      <xdr:colOff>0</xdr:colOff>
      <xdr:row>14</xdr:row>
      <xdr:rowOff>0</xdr:rowOff>
    </xdr:to>
    <xdr:sp macro="" textlink="">
      <xdr:nvSpPr>
        <xdr:cNvPr id="10" name="Text Box 28"/>
        <xdr:cNvSpPr txBox="1">
          <a:spLocks noChangeArrowheads="1"/>
        </xdr:cNvSpPr>
      </xdr:nvSpPr>
      <xdr:spPr bwMode="auto">
        <a:xfrm>
          <a:off x="3383280" y="2209800"/>
          <a:ext cx="70866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Zerbitzuaren orduak hilean</a:t>
          </a:r>
        </a:p>
      </xdr:txBody>
    </xdr:sp>
    <xdr:clientData/>
  </xdr:twoCellAnchor>
  <xdr:twoCellAnchor>
    <xdr:from>
      <xdr:col>6</xdr:col>
      <xdr:colOff>0</xdr:colOff>
      <xdr:row>12</xdr:row>
      <xdr:rowOff>0</xdr:rowOff>
    </xdr:from>
    <xdr:to>
      <xdr:col>7</xdr:col>
      <xdr:colOff>0</xdr:colOff>
      <xdr:row>14</xdr:row>
      <xdr:rowOff>0</xdr:rowOff>
    </xdr:to>
    <xdr:sp macro="" textlink="">
      <xdr:nvSpPr>
        <xdr:cNvPr id="11" name="Text Box 29"/>
        <xdr:cNvSpPr txBox="1">
          <a:spLocks noChangeArrowheads="1"/>
        </xdr:cNvSpPr>
      </xdr:nvSpPr>
      <xdr:spPr bwMode="auto">
        <a:xfrm>
          <a:off x="4091940" y="2209800"/>
          <a:ext cx="65532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Artatutako emakumeak guztira</a:t>
          </a:r>
        </a:p>
      </xdr:txBody>
    </xdr:sp>
    <xdr:clientData/>
  </xdr:twoCellAnchor>
  <xdr:twoCellAnchor>
    <xdr:from>
      <xdr:col>2</xdr:col>
      <xdr:colOff>0</xdr:colOff>
      <xdr:row>12</xdr:row>
      <xdr:rowOff>0</xdr:rowOff>
    </xdr:from>
    <xdr:to>
      <xdr:col>4</xdr:col>
      <xdr:colOff>0</xdr:colOff>
      <xdr:row>14</xdr:row>
      <xdr:rowOff>0</xdr:rowOff>
    </xdr:to>
    <xdr:sp macro="" textlink="">
      <xdr:nvSpPr>
        <xdr:cNvPr id="12" name="Text Box 30"/>
        <xdr:cNvSpPr txBox="1">
          <a:spLocks noChangeArrowheads="1"/>
        </xdr:cNvSpPr>
      </xdr:nvSpPr>
      <xdr:spPr bwMode="auto">
        <a:xfrm>
          <a:off x="1165860" y="2209800"/>
          <a:ext cx="156972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ERAKUNDEAK</a:t>
          </a:r>
        </a:p>
      </xdr:txBody>
    </xdr:sp>
    <xdr:clientData/>
  </xdr:twoCellAnchor>
  <xdr:twoCellAnchor>
    <xdr:from>
      <xdr:col>2</xdr:col>
      <xdr:colOff>0</xdr:colOff>
      <xdr:row>50</xdr:row>
      <xdr:rowOff>0</xdr:rowOff>
    </xdr:from>
    <xdr:to>
      <xdr:col>10</xdr:col>
      <xdr:colOff>561975</xdr:colOff>
      <xdr:row>53</xdr:row>
      <xdr:rowOff>0</xdr:rowOff>
    </xdr:to>
    <xdr:sp macro="" textlink="">
      <xdr:nvSpPr>
        <xdr:cNvPr id="13" name="Text Box 32"/>
        <xdr:cNvSpPr txBox="1">
          <a:spLocks noChangeArrowheads="1"/>
        </xdr:cNvSpPr>
      </xdr:nvSpPr>
      <xdr:spPr bwMode="auto">
        <a:xfrm>
          <a:off x="1143000" y="9953625"/>
          <a:ext cx="6092428" cy="488156"/>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13. taula. </a:t>
          </a:r>
          <a:r>
            <a:rPr lang="es-ES" sz="1000" b="0" i="0" u="none" strike="noStrike" baseline="0">
              <a:solidFill>
                <a:srgbClr val="000000"/>
              </a:solidFill>
              <a:latin typeface="Arial"/>
              <a:cs typeface="Arial"/>
            </a:rPr>
            <a:t>Laguntza psikologikoa. Laguntza psikologikoko zerbitzua duten Bizkaiko Lurralde Historikoko udalerriak eta mankomunitateak. Bikotekidearen/bikotekide ohiaren indarkeria-arazoak dituzten emakumeen kasu berriak. 2025.</a:t>
          </a:r>
        </a:p>
      </xdr:txBody>
    </xdr:sp>
    <xdr:clientData/>
  </xdr:twoCellAnchor>
  <xdr:twoCellAnchor>
    <xdr:from>
      <xdr:col>2</xdr:col>
      <xdr:colOff>0</xdr:colOff>
      <xdr:row>55</xdr:row>
      <xdr:rowOff>0</xdr:rowOff>
    </xdr:from>
    <xdr:to>
      <xdr:col>4</xdr:col>
      <xdr:colOff>0</xdr:colOff>
      <xdr:row>55</xdr:row>
      <xdr:rowOff>0</xdr:rowOff>
    </xdr:to>
    <xdr:sp macro="" textlink="">
      <xdr:nvSpPr>
        <xdr:cNvPr id="14" name="Text Box 33"/>
        <xdr:cNvSpPr txBox="1">
          <a:spLocks noChangeArrowheads="1"/>
        </xdr:cNvSpPr>
      </xdr:nvSpPr>
      <xdr:spPr bwMode="auto">
        <a:xfrm>
          <a:off x="1165860" y="1019556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ASESORAMIENTO JURÍDICO</a:t>
          </a:r>
        </a:p>
      </xdr:txBody>
    </xdr:sp>
    <xdr:clientData/>
  </xdr:twoCellAnchor>
  <xdr:twoCellAnchor>
    <xdr:from>
      <xdr:col>2</xdr:col>
      <xdr:colOff>0</xdr:colOff>
      <xdr:row>73</xdr:row>
      <xdr:rowOff>0</xdr:rowOff>
    </xdr:from>
    <xdr:to>
      <xdr:col>3</xdr:col>
      <xdr:colOff>0</xdr:colOff>
      <xdr:row>76</xdr:row>
      <xdr:rowOff>0</xdr:rowOff>
    </xdr:to>
    <xdr:sp macro="" textlink="">
      <xdr:nvSpPr>
        <xdr:cNvPr id="15" name="Text Box 35"/>
        <xdr:cNvSpPr txBox="1">
          <a:spLocks noChangeArrowheads="1"/>
        </xdr:cNvSpPr>
      </xdr:nvSpPr>
      <xdr:spPr bwMode="auto">
        <a:xfrm>
          <a:off x="1165860" y="13441680"/>
          <a:ext cx="274320" cy="5943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900" b="1" i="0" u="none" strike="noStrike" baseline="0">
              <a:solidFill>
                <a:srgbClr val="000000"/>
              </a:solidFill>
              <a:latin typeface="Arial"/>
              <a:cs typeface="Arial"/>
            </a:rPr>
            <a:t>MANK.</a:t>
          </a:r>
        </a:p>
      </xdr:txBody>
    </xdr:sp>
    <xdr:clientData/>
  </xdr:twoCellAnchor>
  <xdr:twoCellAnchor>
    <xdr:from>
      <xdr:col>2</xdr:col>
      <xdr:colOff>0</xdr:colOff>
      <xdr:row>56</xdr:row>
      <xdr:rowOff>0</xdr:rowOff>
    </xdr:from>
    <xdr:to>
      <xdr:col>3</xdr:col>
      <xdr:colOff>0</xdr:colOff>
      <xdr:row>73</xdr:row>
      <xdr:rowOff>5953</xdr:rowOff>
    </xdr:to>
    <xdr:sp macro="" textlink="">
      <xdr:nvSpPr>
        <xdr:cNvPr id="16" name="Text Box 36"/>
        <xdr:cNvSpPr txBox="1">
          <a:spLocks noChangeArrowheads="1"/>
        </xdr:cNvSpPr>
      </xdr:nvSpPr>
      <xdr:spPr bwMode="auto">
        <a:xfrm>
          <a:off x="1143000" y="11203781"/>
          <a:ext cx="267891" cy="34468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UDALERRIAK</a:t>
          </a:r>
        </a:p>
      </xdr:txBody>
    </xdr:sp>
    <xdr:clientData/>
  </xdr:twoCellAnchor>
  <xdr:twoCellAnchor>
    <xdr:from>
      <xdr:col>4</xdr:col>
      <xdr:colOff>0</xdr:colOff>
      <xdr:row>55</xdr:row>
      <xdr:rowOff>0</xdr:rowOff>
    </xdr:from>
    <xdr:to>
      <xdr:col>4</xdr:col>
      <xdr:colOff>0</xdr:colOff>
      <xdr:row>55</xdr:row>
      <xdr:rowOff>0</xdr:rowOff>
    </xdr:to>
    <xdr:sp macro="" textlink="">
      <xdr:nvSpPr>
        <xdr:cNvPr id="17" name="Text Box 37"/>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55</xdr:row>
      <xdr:rowOff>0</xdr:rowOff>
    </xdr:from>
    <xdr:to>
      <xdr:col>4</xdr:col>
      <xdr:colOff>0</xdr:colOff>
      <xdr:row>55</xdr:row>
      <xdr:rowOff>0</xdr:rowOff>
    </xdr:to>
    <xdr:sp macro="" textlink="">
      <xdr:nvSpPr>
        <xdr:cNvPr id="18" name="Text Box 38"/>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55</xdr:row>
      <xdr:rowOff>0</xdr:rowOff>
    </xdr:from>
    <xdr:to>
      <xdr:col>4</xdr:col>
      <xdr:colOff>0</xdr:colOff>
      <xdr:row>55</xdr:row>
      <xdr:rowOff>0</xdr:rowOff>
    </xdr:to>
    <xdr:sp macro="" textlink="">
      <xdr:nvSpPr>
        <xdr:cNvPr id="19" name="Text Box 39"/>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55</xdr:row>
      <xdr:rowOff>0</xdr:rowOff>
    </xdr:from>
    <xdr:to>
      <xdr:col>4</xdr:col>
      <xdr:colOff>0</xdr:colOff>
      <xdr:row>55</xdr:row>
      <xdr:rowOff>0</xdr:rowOff>
    </xdr:to>
    <xdr:sp macro="" textlink="">
      <xdr:nvSpPr>
        <xdr:cNvPr id="20" name="Text Box 40"/>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55</xdr:row>
      <xdr:rowOff>0</xdr:rowOff>
    </xdr:from>
    <xdr:to>
      <xdr:col>4</xdr:col>
      <xdr:colOff>0</xdr:colOff>
      <xdr:row>55</xdr:row>
      <xdr:rowOff>0</xdr:rowOff>
    </xdr:to>
    <xdr:sp macro="" textlink="">
      <xdr:nvSpPr>
        <xdr:cNvPr id="21" name="Text Box 41"/>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55</xdr:row>
      <xdr:rowOff>0</xdr:rowOff>
    </xdr:from>
    <xdr:to>
      <xdr:col>4</xdr:col>
      <xdr:colOff>0</xdr:colOff>
      <xdr:row>55</xdr:row>
      <xdr:rowOff>0</xdr:rowOff>
    </xdr:to>
    <xdr:sp macro="" textlink="">
      <xdr:nvSpPr>
        <xdr:cNvPr id="22" name="Text Box 42"/>
        <xdr:cNvSpPr txBox="1">
          <a:spLocks noChangeArrowheads="1"/>
        </xdr:cNvSpPr>
      </xdr:nvSpPr>
      <xdr:spPr bwMode="auto">
        <a:xfrm>
          <a:off x="1165860" y="1019556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4</xdr:col>
      <xdr:colOff>0</xdr:colOff>
      <xdr:row>55</xdr:row>
      <xdr:rowOff>0</xdr:rowOff>
    </xdr:from>
    <xdr:to>
      <xdr:col>4</xdr:col>
      <xdr:colOff>0</xdr:colOff>
      <xdr:row>56</xdr:row>
      <xdr:rowOff>0</xdr:rowOff>
    </xdr:to>
    <xdr:sp macro="" textlink="">
      <xdr:nvSpPr>
        <xdr:cNvPr id="23" name="Text Box 43"/>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55</xdr:row>
      <xdr:rowOff>0</xdr:rowOff>
    </xdr:from>
    <xdr:to>
      <xdr:col>4</xdr:col>
      <xdr:colOff>0</xdr:colOff>
      <xdr:row>56</xdr:row>
      <xdr:rowOff>0</xdr:rowOff>
    </xdr:to>
    <xdr:sp macro="" textlink="">
      <xdr:nvSpPr>
        <xdr:cNvPr id="24" name="Text Box 44"/>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55</xdr:row>
      <xdr:rowOff>0</xdr:rowOff>
    </xdr:from>
    <xdr:to>
      <xdr:col>4</xdr:col>
      <xdr:colOff>0</xdr:colOff>
      <xdr:row>56</xdr:row>
      <xdr:rowOff>0</xdr:rowOff>
    </xdr:to>
    <xdr:sp macro="" textlink="">
      <xdr:nvSpPr>
        <xdr:cNvPr id="25" name="Text Box 45"/>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55</xdr:row>
      <xdr:rowOff>0</xdr:rowOff>
    </xdr:from>
    <xdr:to>
      <xdr:col>4</xdr:col>
      <xdr:colOff>0</xdr:colOff>
      <xdr:row>56</xdr:row>
      <xdr:rowOff>0</xdr:rowOff>
    </xdr:to>
    <xdr:sp macro="" textlink="">
      <xdr:nvSpPr>
        <xdr:cNvPr id="26" name="Text Box 46"/>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55</xdr:row>
      <xdr:rowOff>0</xdr:rowOff>
    </xdr:from>
    <xdr:to>
      <xdr:col>4</xdr:col>
      <xdr:colOff>0</xdr:colOff>
      <xdr:row>56</xdr:row>
      <xdr:rowOff>0</xdr:rowOff>
    </xdr:to>
    <xdr:sp macro="" textlink="">
      <xdr:nvSpPr>
        <xdr:cNvPr id="27" name="Text Box 47"/>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54</xdr:row>
      <xdr:rowOff>9525</xdr:rowOff>
    </xdr:from>
    <xdr:to>
      <xdr:col>4</xdr:col>
      <xdr:colOff>0</xdr:colOff>
      <xdr:row>56</xdr:row>
      <xdr:rowOff>0</xdr:rowOff>
    </xdr:to>
    <xdr:sp macro="" textlink="">
      <xdr:nvSpPr>
        <xdr:cNvPr id="28" name="Text Box 48"/>
        <xdr:cNvSpPr txBox="1">
          <a:spLocks noChangeArrowheads="1"/>
        </xdr:cNvSpPr>
      </xdr:nvSpPr>
      <xdr:spPr bwMode="auto">
        <a:xfrm>
          <a:off x="1165860" y="10006965"/>
          <a:ext cx="1569720" cy="66103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ERAKUNDEAK</a:t>
          </a:r>
        </a:p>
      </xdr:txBody>
    </xdr:sp>
    <xdr:clientData/>
  </xdr:twoCellAnchor>
  <xdr:twoCellAnchor>
    <xdr:from>
      <xdr:col>2</xdr:col>
      <xdr:colOff>0</xdr:colOff>
      <xdr:row>115</xdr:row>
      <xdr:rowOff>0</xdr:rowOff>
    </xdr:from>
    <xdr:to>
      <xdr:col>3</xdr:col>
      <xdr:colOff>0</xdr:colOff>
      <xdr:row>118</xdr:row>
      <xdr:rowOff>0</xdr:rowOff>
    </xdr:to>
    <xdr:sp macro="" textlink="">
      <xdr:nvSpPr>
        <xdr:cNvPr id="29" name="Text Box 63"/>
        <xdr:cNvSpPr txBox="1">
          <a:spLocks noChangeArrowheads="1"/>
        </xdr:cNvSpPr>
      </xdr:nvSpPr>
      <xdr:spPr bwMode="auto">
        <a:xfrm>
          <a:off x="1165860" y="21572220"/>
          <a:ext cx="274320" cy="5943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900" b="1" i="0" u="none" strike="noStrike" baseline="0">
              <a:solidFill>
                <a:srgbClr val="000000"/>
              </a:solidFill>
              <a:latin typeface="Arial"/>
              <a:cs typeface="Arial"/>
            </a:rPr>
            <a:t>MANK.</a:t>
          </a:r>
        </a:p>
      </xdr:txBody>
    </xdr:sp>
    <xdr:clientData/>
  </xdr:twoCellAnchor>
  <xdr:twoCellAnchor>
    <xdr:from>
      <xdr:col>2</xdr:col>
      <xdr:colOff>0</xdr:colOff>
      <xdr:row>98</xdr:row>
      <xdr:rowOff>0</xdr:rowOff>
    </xdr:from>
    <xdr:to>
      <xdr:col>3</xdr:col>
      <xdr:colOff>0</xdr:colOff>
      <xdr:row>115</xdr:row>
      <xdr:rowOff>5953</xdr:rowOff>
    </xdr:to>
    <xdr:sp macro="" textlink="">
      <xdr:nvSpPr>
        <xdr:cNvPr id="30" name="Text Box 64"/>
        <xdr:cNvSpPr txBox="1">
          <a:spLocks noChangeArrowheads="1"/>
        </xdr:cNvSpPr>
      </xdr:nvSpPr>
      <xdr:spPr bwMode="auto">
        <a:xfrm>
          <a:off x="1143000" y="19561969"/>
          <a:ext cx="267891" cy="344685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UDALERRIAK</a:t>
          </a:r>
        </a:p>
      </xdr:txBody>
    </xdr:sp>
    <xdr:clientData/>
  </xdr:twoCellAnchor>
  <xdr:twoCellAnchor>
    <xdr:from>
      <xdr:col>4</xdr:col>
      <xdr:colOff>0</xdr:colOff>
      <xdr:row>97</xdr:row>
      <xdr:rowOff>0</xdr:rowOff>
    </xdr:from>
    <xdr:to>
      <xdr:col>4</xdr:col>
      <xdr:colOff>0</xdr:colOff>
      <xdr:row>98</xdr:row>
      <xdr:rowOff>0</xdr:rowOff>
    </xdr:to>
    <xdr:sp macro="" textlink="">
      <xdr:nvSpPr>
        <xdr:cNvPr id="31" name="Text Box 65"/>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97</xdr:row>
      <xdr:rowOff>0</xdr:rowOff>
    </xdr:from>
    <xdr:to>
      <xdr:col>4</xdr:col>
      <xdr:colOff>0</xdr:colOff>
      <xdr:row>98</xdr:row>
      <xdr:rowOff>0</xdr:rowOff>
    </xdr:to>
    <xdr:sp macro="" textlink="">
      <xdr:nvSpPr>
        <xdr:cNvPr id="32" name="Text Box 66"/>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97</xdr:row>
      <xdr:rowOff>0</xdr:rowOff>
    </xdr:from>
    <xdr:to>
      <xdr:col>4</xdr:col>
      <xdr:colOff>0</xdr:colOff>
      <xdr:row>98</xdr:row>
      <xdr:rowOff>0</xdr:rowOff>
    </xdr:to>
    <xdr:sp macro="" textlink="">
      <xdr:nvSpPr>
        <xdr:cNvPr id="33" name="Text Box 67"/>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97</xdr:row>
      <xdr:rowOff>0</xdr:rowOff>
    </xdr:from>
    <xdr:to>
      <xdr:col>4</xdr:col>
      <xdr:colOff>0</xdr:colOff>
      <xdr:row>98</xdr:row>
      <xdr:rowOff>0</xdr:rowOff>
    </xdr:to>
    <xdr:sp macro="" textlink="">
      <xdr:nvSpPr>
        <xdr:cNvPr id="34" name="Text Box 68"/>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97</xdr:row>
      <xdr:rowOff>0</xdr:rowOff>
    </xdr:from>
    <xdr:to>
      <xdr:col>4</xdr:col>
      <xdr:colOff>0</xdr:colOff>
      <xdr:row>98</xdr:row>
      <xdr:rowOff>0</xdr:rowOff>
    </xdr:to>
    <xdr:sp macro="" textlink="">
      <xdr:nvSpPr>
        <xdr:cNvPr id="35" name="Text Box 69"/>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96</xdr:row>
      <xdr:rowOff>0</xdr:rowOff>
    </xdr:from>
    <xdr:to>
      <xdr:col>4</xdr:col>
      <xdr:colOff>0</xdr:colOff>
      <xdr:row>98</xdr:row>
      <xdr:rowOff>0</xdr:rowOff>
    </xdr:to>
    <xdr:sp macro="" textlink="">
      <xdr:nvSpPr>
        <xdr:cNvPr id="36" name="Text Box 70"/>
        <xdr:cNvSpPr txBox="1">
          <a:spLocks noChangeArrowheads="1"/>
        </xdr:cNvSpPr>
      </xdr:nvSpPr>
      <xdr:spPr bwMode="auto">
        <a:xfrm>
          <a:off x="1165860" y="18127980"/>
          <a:ext cx="1569720" cy="6705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ERAKUNDEAK</a:t>
          </a:r>
        </a:p>
      </xdr:txBody>
    </xdr:sp>
    <xdr:clientData/>
  </xdr:twoCellAnchor>
  <xdr:twoCellAnchor>
    <xdr:from>
      <xdr:col>2</xdr:col>
      <xdr:colOff>0</xdr:colOff>
      <xdr:row>92</xdr:row>
      <xdr:rowOff>0</xdr:rowOff>
    </xdr:from>
    <xdr:to>
      <xdr:col>10</xdr:col>
      <xdr:colOff>553641</xdr:colOff>
      <xdr:row>95</xdr:row>
      <xdr:rowOff>41672</xdr:rowOff>
    </xdr:to>
    <xdr:sp macro="" textlink="">
      <xdr:nvSpPr>
        <xdr:cNvPr id="37" name="Text Box 71"/>
        <xdr:cNvSpPr txBox="1">
          <a:spLocks noChangeArrowheads="1"/>
        </xdr:cNvSpPr>
      </xdr:nvSpPr>
      <xdr:spPr bwMode="auto">
        <a:xfrm>
          <a:off x="1143000" y="18311813"/>
          <a:ext cx="6084094" cy="529828"/>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14. taula. </a:t>
          </a:r>
          <a:r>
            <a:rPr lang="es-ES" sz="1000" b="0" i="0" u="none" strike="noStrike" baseline="0">
              <a:solidFill>
                <a:srgbClr val="000000"/>
              </a:solidFill>
              <a:latin typeface="Arial"/>
              <a:cs typeface="Arial"/>
            </a:rPr>
            <a:t>Laguntza psikologikoa. Laguntza psikologikoko zerbitzua duten Bizkaiko Lurralde Historikoko udalerriak eta mankomunitateak. Familia barruko indarkeria-arazoak dituzten emakumeen kasu berriak. 2025.</a:t>
          </a:r>
        </a:p>
      </xdr:txBody>
    </xdr:sp>
    <xdr:clientData/>
  </xdr:twoCellAnchor>
  <xdr:twoCellAnchor>
    <xdr:from>
      <xdr:col>2</xdr:col>
      <xdr:colOff>9525</xdr:colOff>
      <xdr:row>39</xdr:row>
      <xdr:rowOff>1</xdr:rowOff>
    </xdr:from>
    <xdr:to>
      <xdr:col>10</xdr:col>
      <xdr:colOff>552450</xdr:colOff>
      <xdr:row>50</xdr:row>
      <xdr:rowOff>28575</xdr:rowOff>
    </xdr:to>
    <xdr:sp macro="" textlink="">
      <xdr:nvSpPr>
        <xdr:cNvPr id="38" name="Text Box 31"/>
        <xdr:cNvSpPr txBox="1">
          <a:spLocks noChangeArrowheads="1"/>
        </xdr:cNvSpPr>
      </xdr:nvSpPr>
      <xdr:spPr bwMode="auto">
        <a:xfrm>
          <a:off x="1152525" y="7585983"/>
          <a:ext cx="6081032" cy="221252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algn="l" rtl="0">
            <a:defRPr sz="1000"/>
          </a:pPr>
          <a:r>
            <a:rPr kumimoji="0" lang="es-ES" sz="800" b="0" i="0" u="none" strike="noStrike" kern="0" cap="none" spc="0" normalizeH="0" baseline="30000" noProof="0">
              <a:ln>
                <a:noFill/>
              </a:ln>
              <a:solidFill>
                <a:sysClr val="windowText" lastClr="000000"/>
              </a:solidFill>
              <a:effectLst/>
              <a:uLnTx/>
              <a:uFillTx/>
              <a:latin typeface="Arial"/>
              <a:ea typeface="+mn-ea"/>
              <a:cs typeface="Arial"/>
            </a:rPr>
            <a:t>1</a:t>
          </a:r>
          <a:r>
            <a:rPr lang="es-ES" sz="800" b="1" i="0" u="none" strike="noStrike" baseline="0">
              <a:solidFill>
                <a:srgbClr val="000000"/>
              </a:solidFill>
              <a:latin typeface="Arial"/>
              <a:cs typeface="Arial"/>
            </a:rPr>
            <a:t> </a:t>
          </a:r>
          <a:r>
            <a:rPr lang="es-ES" sz="800" b="0" i="0" u="none" strike="noStrike" baseline="0">
              <a:solidFill>
                <a:srgbClr val="000000"/>
              </a:solidFill>
              <a:latin typeface="Arial"/>
              <a:cs typeface="Arial"/>
            </a:rPr>
            <a:t>Bizkaiko Lurralde Historikoko toki-erakundeen laguntza psikologikorako baliabide gehienak ez dira indarkeria-baliabide espezifikoak; aitzitik, arazo guztiei erantzuten diete, Barakaldoko eta Santurtziko balibideak izan ezik, berariaz xede horretara zuzenduta baitaude.  Halaber, 2024an, indarkeria matxistaren biktima diren emakumeentzako arreta psikologikoko zerbitzu bat jarri zen martxan Elorrion, kasu horiei estaldura eman ahal izateko, Esnatun, BFAren laguntza psikologikoko zerbitzu espezializatuan, arreta jaso arte.</a:t>
          </a:r>
        </a:p>
        <a:p>
          <a:pPr algn="l" rtl="0">
            <a:defRPr sz="1000"/>
          </a:pPr>
          <a:r>
            <a:rPr kumimoji="0" lang="es-ES" sz="800" b="0" i="0" u="none" strike="noStrike" kern="0" cap="none" spc="0" normalizeH="0" baseline="30000" noProof="0">
              <a:ln>
                <a:noFill/>
              </a:ln>
              <a:solidFill>
                <a:sysClr val="windowText" lastClr="000000"/>
              </a:solidFill>
              <a:effectLst/>
              <a:uLnTx/>
              <a:uFillTx/>
              <a:latin typeface="Arial"/>
              <a:ea typeface="+mn-ea"/>
              <a:cs typeface="Arial"/>
            </a:rPr>
            <a:t>2</a:t>
          </a:r>
          <a:r>
            <a:rPr lang="es-ES" sz="900" b="1" i="0" u="none" strike="noStrike" baseline="30000">
              <a:solidFill>
                <a:sysClr val="windowText" lastClr="000000"/>
              </a:solidFill>
              <a:latin typeface="Arial"/>
              <a:cs typeface="Arial"/>
            </a:rPr>
            <a:t> </a:t>
          </a:r>
          <a:r>
            <a:rPr lang="es-ES" sz="800" b="0" i="0" u="none" strike="noStrike" baseline="0">
              <a:solidFill>
                <a:sysClr val="windowText" lastClr="000000"/>
              </a:solidFill>
              <a:latin typeface="Arial"/>
              <a:cs typeface="Arial"/>
            </a:rPr>
            <a:t>Udalerriko edo mankomunitateko emakumeak guztira, EINen datuen arabera, 2025eko adina aparte utzita, zerbitzuaren erabiltzaileen datuak urte horretakoak baitira. Iturria: EIN.  Biztanleen errolda: 2025/01/01, 1117/2025 Errege Dekretua, abenduaren 3koa.</a:t>
          </a:r>
          <a:r>
            <a:rPr lang="es-ES" sz="800" b="0" i="0" u="none" strike="noStrike" baseline="0">
              <a:solidFill>
                <a:srgbClr val="FF0000"/>
              </a:solidFill>
              <a:latin typeface="Arial"/>
              <a:cs typeface="Arial"/>
            </a:rPr>
            <a:t/>
          </a:r>
          <a:br>
            <a:rPr lang="es-ES" sz="800" b="0" i="0" u="none" strike="noStrike" baseline="0">
              <a:solidFill>
                <a:srgbClr val="FF0000"/>
              </a:solidFill>
              <a:latin typeface="Arial"/>
              <a:cs typeface="Arial"/>
            </a:rPr>
          </a:br>
          <a:r>
            <a:rPr lang="es-ES" sz="1000" b="0" i="0" u="none" strike="noStrike" baseline="30000">
              <a:solidFill>
                <a:sysClr val="windowText" lastClr="000000"/>
              </a:solidFill>
              <a:effectLst/>
              <a:latin typeface="+mn-lt"/>
              <a:ea typeface="+mn-ea"/>
              <a:cs typeface="+mn-cs"/>
            </a:rPr>
            <a:t>3</a:t>
          </a:r>
          <a:r>
            <a:rPr lang="es-ES" sz="800" b="0" i="0" u="none" strike="noStrike" baseline="0">
              <a:solidFill>
                <a:sysClr val="windowText" lastClr="000000"/>
              </a:solidFill>
              <a:latin typeface="Arial"/>
              <a:cs typeface="Arial"/>
            </a:rPr>
            <a:t> Bikotekidearen/bikotekide ohiaren, familia barruko indarkeriaren eta/edo sexu-indarkeriaren kasuetan, nahiz eta hori ez izan kontsultaren arrazoia</a:t>
          </a:r>
          <a:r>
            <a:rPr lang="es-ES" sz="800" b="0" i="0" u="none" strike="noStrike" baseline="0">
              <a:solidFill>
                <a:srgbClr val="000000"/>
              </a:solidFill>
              <a:latin typeface="Arial"/>
              <a:cs typeface="Arial"/>
            </a:rPr>
            <a:t>.</a:t>
          </a:r>
          <a:endParaRPr lang="es-ES" sz="800" b="0" i="0" u="none" strike="noStrike" baseline="0">
            <a:solidFill>
              <a:srgbClr val="FF0000"/>
            </a:solidFill>
            <a:latin typeface="Arial"/>
            <a:cs typeface="Arial"/>
          </a:endParaRPr>
        </a:p>
        <a:p>
          <a:pPr algn="l" rtl="0">
            <a:defRPr sz="1000"/>
          </a:pPr>
          <a:r>
            <a:rPr kumimoji="0" lang="es-ES" sz="800" b="0" i="0" u="none" strike="noStrike" kern="0" cap="none" spc="0" normalizeH="0" baseline="30000" noProof="0">
              <a:ln>
                <a:noFill/>
              </a:ln>
              <a:solidFill>
                <a:sysClr val="windowText" lastClr="000000"/>
              </a:solidFill>
              <a:effectLst/>
              <a:uLnTx/>
              <a:uFillTx/>
              <a:latin typeface="Arial"/>
              <a:ea typeface="+mn-ea"/>
              <a:cs typeface="Arial"/>
            </a:rPr>
            <a:t>4</a:t>
          </a:r>
          <a:r>
            <a:rPr lang="es-ES" sz="800" b="0" i="0" u="none" strike="noStrike" baseline="0">
              <a:solidFill>
                <a:srgbClr val="000000"/>
              </a:solidFill>
              <a:latin typeface="Arial"/>
              <a:cs typeface="Arial"/>
            </a:rPr>
            <a:t> Bilboko Udalak Bizkaiko Foru Aldundiaren Laguntza Psikologikoko Zerbitzura bideratzen ditu emakumeen aurkako indarkeria matxistaren laguntza psikologikoko kasuak, eta zerbitzu horrek kasu deribatuak azkar artatzeko aukerarik ez badu soilik bidaltzen ditu modulu psikosozialetara (Auzolan, Deusto-San Ignacio eta Errekalde), haiekin hitzarmena baitu. 2025ean, Bilboko Udaleko Emakume Zerbitzuak artatu zituen indarkeriaren biktima izan eta laguntza psikologikoa behar zuten emakumeen kasuak Bizkaiko Foru Aldundiko Arreta Psikologikoko Zerbitzura bideratu dira.</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800" b="0" i="0" u="none" strike="noStrike" kern="0" cap="none" spc="0" normalizeH="0" baseline="30000" noProof="0">
              <a:ln>
                <a:noFill/>
              </a:ln>
              <a:solidFill>
                <a:sysClr val="windowText" lastClr="000000"/>
              </a:solidFill>
              <a:effectLst/>
              <a:uLnTx/>
              <a:uFillTx/>
              <a:latin typeface="Arial"/>
              <a:ea typeface="+mn-ea"/>
              <a:cs typeface="Arial"/>
            </a:rPr>
            <a:t>5</a:t>
          </a:r>
          <a:r>
            <a:rPr kumimoji="0" lang="es-ES" sz="800" b="0" i="0" u="none" strike="noStrike" kern="0" cap="none" spc="0" normalizeH="0" baseline="0" noProof="0">
              <a:ln>
                <a:noFill/>
              </a:ln>
              <a:solidFill>
                <a:sysClr val="windowText" lastClr="000000"/>
              </a:solidFill>
              <a:effectLst/>
              <a:uLnTx/>
              <a:uFillTx/>
              <a:latin typeface="Arial"/>
              <a:ea typeface="+mn-ea"/>
              <a:cs typeface="Arial"/>
            </a:rPr>
            <a:t> Indarkeria kontsultarako arrazoi den kasuak bakarrik erregistratzen dira.</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s-ES" sz="800" b="0" i="0" baseline="0">
              <a:effectLst/>
              <a:latin typeface="Arial" pitchFamily="34" charset="0"/>
              <a:ea typeface="+mn-ea"/>
              <a:cs typeface="Arial" pitchFamily="34" charset="0"/>
            </a:rPr>
            <a:t>(') Datua ez dago eskuragarri. </a:t>
          </a:r>
          <a:endParaRPr lang="es-ES" sz="800" b="0" i="0" u="none" strike="noStrike" baseline="0">
            <a:solidFill>
              <a:srgbClr val="000000"/>
            </a:solidFill>
            <a:latin typeface="Arial"/>
            <a:cs typeface="Arial"/>
          </a:endParaRPr>
        </a:p>
      </xdr:txBody>
    </xdr:sp>
    <xdr:clientData/>
  </xdr:twoCellAnchor>
  <xdr:twoCellAnchor>
    <xdr:from>
      <xdr:col>2</xdr:col>
      <xdr:colOff>1</xdr:colOff>
      <xdr:row>86</xdr:row>
      <xdr:rowOff>0</xdr:rowOff>
    </xdr:from>
    <xdr:to>
      <xdr:col>10</xdr:col>
      <xdr:colOff>577454</xdr:colOff>
      <xdr:row>91</xdr:row>
      <xdr:rowOff>85724</xdr:rowOff>
    </xdr:to>
    <xdr:sp macro="" textlink="">
      <xdr:nvSpPr>
        <xdr:cNvPr id="41" name="Text Box 50"/>
        <xdr:cNvSpPr txBox="1">
          <a:spLocks noChangeArrowheads="1"/>
        </xdr:cNvSpPr>
      </xdr:nvSpPr>
      <xdr:spPr bwMode="auto">
        <a:xfrm>
          <a:off x="1143001" y="17275969"/>
          <a:ext cx="6107906" cy="102631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algn="l" rtl="0">
            <a:defRPr sz="1000"/>
          </a:pPr>
          <a:r>
            <a:rPr kumimoji="0" lang="es-ES" sz="800" b="0" i="0" u="none" strike="noStrike" kern="0" cap="none" spc="0" normalizeH="0" baseline="30000" noProof="0">
              <a:ln>
                <a:noFill/>
              </a:ln>
              <a:solidFill>
                <a:sysClr val="windowText" lastClr="000000"/>
              </a:solidFill>
              <a:effectLst/>
              <a:uLnTx/>
              <a:uFillTx/>
              <a:latin typeface="Arial"/>
              <a:ea typeface="+mn-ea"/>
              <a:cs typeface="Arial"/>
            </a:rPr>
            <a:t>1</a:t>
          </a:r>
          <a:r>
            <a:rPr lang="es-ES" sz="1000" b="0" i="0" baseline="30000">
              <a:effectLst/>
              <a:latin typeface="+mn-lt"/>
              <a:ea typeface="+mn-ea"/>
              <a:cs typeface="+mn-cs"/>
            </a:rPr>
            <a:t> </a:t>
          </a:r>
          <a:r>
            <a:rPr lang="es-ES" sz="800" b="0" i="0" baseline="0">
              <a:effectLst/>
              <a:latin typeface="Arial" panose="020B0604020202020204" pitchFamily="34" charset="0"/>
              <a:ea typeface="+mn-ea"/>
              <a:cs typeface="Arial" panose="020B0604020202020204" pitchFamily="34" charset="0"/>
            </a:rPr>
            <a:t>Bilboko Udalak Bizkaiko Foru Aldundiaren Laguntza Psikologikoko Zerbitzura bideratzen ditu emakumeen aurkako indarkeria matxistaren laguntza psikologikoko kasuak, eta zerbitzu horrek kasu deribatuak azkar artatzeko aukerarik ez badu soilik bidaltzen ditu modulu psikosozialetara (Auzolan, Deusto-San Ignacio eta Errekalde), haiekin hitzarmena baitu. 2025ean, Bilboko Udaleko Emakume Zerbitzuak artatu zituen indarkeriaren biktima izan eta laguntza psikologikoa behar zuten emakumeen kasuak Bizkaiko Foru Aldundiko Arreta Psikologikoko Zerbitzura bideratu dira.</a:t>
          </a:r>
          <a:endParaRPr lang="es-ES" sz="8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s-ES" sz="800" b="0" i="0" baseline="0">
              <a:effectLst/>
              <a:latin typeface="Arial" pitchFamily="34" charset="0"/>
              <a:ea typeface="+mn-ea"/>
              <a:cs typeface="Arial" pitchFamily="34" charset="0"/>
            </a:rPr>
            <a:t>(') Datua ez dago eskuragarri. </a:t>
          </a:r>
          <a:endParaRPr lang="es-ES" sz="1000" b="0" i="0" u="none" strike="noStrike" baseline="30000">
            <a:solidFill>
              <a:srgbClr val="000000"/>
            </a:solidFill>
            <a:latin typeface="Arial"/>
            <a:cs typeface="Arial"/>
          </a:endParaRPr>
        </a:p>
      </xdr:txBody>
    </xdr:sp>
    <xdr:clientData/>
  </xdr:twoCellAnchor>
  <xdr:twoCellAnchor>
    <xdr:from>
      <xdr:col>2</xdr:col>
      <xdr:colOff>76201</xdr:colOff>
      <xdr:row>128</xdr:row>
      <xdr:rowOff>1</xdr:rowOff>
    </xdr:from>
    <xdr:to>
      <xdr:col>10</xdr:col>
      <xdr:colOff>555626</xdr:colOff>
      <xdr:row>132</xdr:row>
      <xdr:rowOff>158750</xdr:rowOff>
    </xdr:to>
    <xdr:sp macro="" textlink="">
      <xdr:nvSpPr>
        <xdr:cNvPr id="42" name="Text Box 72"/>
        <xdr:cNvSpPr txBox="1">
          <a:spLocks noChangeArrowheads="1"/>
        </xdr:cNvSpPr>
      </xdr:nvSpPr>
      <xdr:spPr bwMode="auto">
        <a:xfrm>
          <a:off x="1203326" y="25606376"/>
          <a:ext cx="5861050" cy="98424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800" b="0" i="0" u="none" strike="noStrike" kern="0" cap="none" spc="0" normalizeH="0" baseline="30000" noProof="0">
              <a:ln>
                <a:noFill/>
              </a:ln>
              <a:solidFill>
                <a:sysClr val="windowText" lastClr="000000"/>
              </a:solidFill>
              <a:effectLst/>
              <a:uLnTx/>
              <a:uFillTx/>
              <a:latin typeface="Arial"/>
              <a:ea typeface="+mn-ea"/>
              <a:cs typeface="Arial"/>
            </a:rPr>
            <a:t>1</a:t>
          </a:r>
          <a:r>
            <a:rPr kumimoji="0" lang="es-ES" sz="1000" b="0" i="0" u="none" strike="noStrike" kern="0" cap="none" spc="0" normalizeH="0" baseline="30000" noProof="0">
              <a:ln>
                <a:noFill/>
              </a:ln>
              <a:solidFill>
                <a:sysClr val="windowText" lastClr="000000"/>
              </a:solidFill>
              <a:effectLst/>
              <a:uLnTx/>
              <a:uFillTx/>
              <a:latin typeface="+mn-lt"/>
              <a:ea typeface="+mn-ea"/>
              <a:cs typeface="+mn-cs"/>
            </a:rPr>
            <a:t> </a:t>
          </a:r>
          <a: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Bilboko Udalak Bizkaiko Foru Aldundiaren Laguntza Psikologikoko Zerbitzura bideratzen ditu emakumeen aurkako indarkeria matxistaren laguntza psikologikoko kasuak, eta zerbitzu horrek kasu deribatuak azkar artatzeko aukerarik ez badu soilik bidaltzen ditu modulu psikosozialetara (Auzolan, Deusto-San Ignacio eta Errekalde), haiekin hitzarmena baitu. 2025ean, Bilboko Udaleko Emakume Zerbitzuak artatu zituen indarkeriaren biktima izan eta laguntza psikologikoa behar zuten emakumeen kasuak Bizkaiko Foru Aldundiko Arreta Psikologikoko Zerbitzura bideratu dira.</a:t>
          </a:r>
          <a:endParaRPr kumimoji="0" lang="es-ES" sz="800" b="0" i="0" u="none" strike="noStrike" kern="0" cap="none" spc="0" normalizeH="0" baseline="0" noProof="0">
            <a:ln>
              <a:noFill/>
            </a:ln>
            <a:solidFill>
              <a:srgbClr val="000000"/>
            </a:solidFill>
            <a:effectLst/>
            <a:uLnTx/>
            <a:uFillTx/>
            <a:latin typeface="Arial"/>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8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Datua ez dago eskuragarri. </a:t>
          </a:r>
          <a:endParaRPr kumimoji="0" lang="es-ES" sz="1000" b="0" i="0" u="none" strike="noStrike" kern="0" cap="none" spc="0" normalizeH="0" baseline="30000" noProof="0">
            <a:ln>
              <a:noFill/>
            </a:ln>
            <a:solidFill>
              <a:srgbClr val="000000"/>
            </a:solidFill>
            <a:effectLst/>
            <a:uLnTx/>
            <a:uFillTx/>
            <a:latin typeface="Arial"/>
            <a:ea typeface="+mn-ea"/>
            <a:cs typeface="Arial"/>
          </a:endParaRPr>
        </a:p>
      </xdr:txBody>
    </xdr:sp>
    <xdr:clientData/>
  </xdr:twoCellAnchor>
  <xdr:twoCellAnchor editAs="oneCell">
    <xdr:from>
      <xdr:col>2</xdr:col>
      <xdr:colOff>0</xdr:colOff>
      <xdr:row>1</xdr:row>
      <xdr:rowOff>0</xdr:rowOff>
    </xdr:from>
    <xdr:to>
      <xdr:col>4</xdr:col>
      <xdr:colOff>353291</xdr:colOff>
      <xdr:row>4</xdr:row>
      <xdr:rowOff>6927</xdr:rowOff>
    </xdr:to>
    <xdr:pic>
      <xdr:nvPicPr>
        <xdr:cNvPr id="44" name="4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5860" y="198120"/>
          <a:ext cx="1923011" cy="464127"/>
        </a:xfrm>
        <a:prstGeom prst="rect">
          <a:avLst/>
        </a:prstGeom>
      </xdr:spPr>
    </xdr:pic>
    <xdr:clientData/>
  </xdr:twoCellAnchor>
  <xdr:twoCellAnchor>
    <xdr:from>
      <xdr:col>2</xdr:col>
      <xdr:colOff>0</xdr:colOff>
      <xdr:row>156</xdr:row>
      <xdr:rowOff>9525</xdr:rowOff>
    </xdr:from>
    <xdr:to>
      <xdr:col>3</xdr:col>
      <xdr:colOff>0</xdr:colOff>
      <xdr:row>159</xdr:row>
      <xdr:rowOff>9525</xdr:rowOff>
    </xdr:to>
    <xdr:sp macro="" textlink="">
      <xdr:nvSpPr>
        <xdr:cNvPr id="45" name="Text Box 63"/>
        <xdr:cNvSpPr txBox="1">
          <a:spLocks noChangeArrowheads="1"/>
        </xdr:cNvSpPr>
      </xdr:nvSpPr>
      <xdr:spPr bwMode="auto">
        <a:xfrm>
          <a:off x="1143000" y="30803850"/>
          <a:ext cx="266700" cy="600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900" b="1" i="0" u="none" strike="noStrike" baseline="0">
              <a:solidFill>
                <a:srgbClr val="000000"/>
              </a:solidFill>
              <a:latin typeface="Arial"/>
              <a:cs typeface="Arial"/>
            </a:rPr>
            <a:t>MANK.</a:t>
          </a:r>
        </a:p>
      </xdr:txBody>
    </xdr:sp>
    <xdr:clientData/>
  </xdr:twoCellAnchor>
  <xdr:twoCellAnchor>
    <xdr:from>
      <xdr:col>2</xdr:col>
      <xdr:colOff>0</xdr:colOff>
      <xdr:row>139</xdr:row>
      <xdr:rowOff>0</xdr:rowOff>
    </xdr:from>
    <xdr:to>
      <xdr:col>3</xdr:col>
      <xdr:colOff>0</xdr:colOff>
      <xdr:row>156</xdr:row>
      <xdr:rowOff>0</xdr:rowOff>
    </xdr:to>
    <xdr:sp macro="" textlink="">
      <xdr:nvSpPr>
        <xdr:cNvPr id="46" name="Text Box 64"/>
        <xdr:cNvSpPr txBox="1">
          <a:spLocks noChangeArrowheads="1"/>
        </xdr:cNvSpPr>
      </xdr:nvSpPr>
      <xdr:spPr bwMode="auto">
        <a:xfrm>
          <a:off x="1143000" y="27896344"/>
          <a:ext cx="267891" cy="34409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UDALERRIAK</a:t>
          </a:r>
        </a:p>
      </xdr:txBody>
    </xdr:sp>
    <xdr:clientData/>
  </xdr:twoCellAnchor>
  <xdr:twoCellAnchor>
    <xdr:from>
      <xdr:col>4</xdr:col>
      <xdr:colOff>0</xdr:colOff>
      <xdr:row>138</xdr:row>
      <xdr:rowOff>0</xdr:rowOff>
    </xdr:from>
    <xdr:to>
      <xdr:col>4</xdr:col>
      <xdr:colOff>0</xdr:colOff>
      <xdr:row>139</xdr:row>
      <xdr:rowOff>0</xdr:rowOff>
    </xdr:to>
    <xdr:sp macro="" textlink="">
      <xdr:nvSpPr>
        <xdr:cNvPr id="47" name="Text Box 65"/>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138</xdr:row>
      <xdr:rowOff>0</xdr:rowOff>
    </xdr:from>
    <xdr:to>
      <xdr:col>4</xdr:col>
      <xdr:colOff>0</xdr:colOff>
      <xdr:row>139</xdr:row>
      <xdr:rowOff>0</xdr:rowOff>
    </xdr:to>
    <xdr:sp macro="" textlink="">
      <xdr:nvSpPr>
        <xdr:cNvPr id="48" name="Text Box 66"/>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138</xdr:row>
      <xdr:rowOff>0</xdr:rowOff>
    </xdr:from>
    <xdr:to>
      <xdr:col>4</xdr:col>
      <xdr:colOff>0</xdr:colOff>
      <xdr:row>139</xdr:row>
      <xdr:rowOff>0</xdr:rowOff>
    </xdr:to>
    <xdr:sp macro="" textlink="">
      <xdr:nvSpPr>
        <xdr:cNvPr id="49" name="Text Box 67"/>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138</xdr:row>
      <xdr:rowOff>0</xdr:rowOff>
    </xdr:from>
    <xdr:to>
      <xdr:col>4</xdr:col>
      <xdr:colOff>0</xdr:colOff>
      <xdr:row>139</xdr:row>
      <xdr:rowOff>0</xdr:rowOff>
    </xdr:to>
    <xdr:sp macro="" textlink="">
      <xdr:nvSpPr>
        <xdr:cNvPr id="50" name="Text Box 68"/>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138</xdr:row>
      <xdr:rowOff>0</xdr:rowOff>
    </xdr:from>
    <xdr:to>
      <xdr:col>4</xdr:col>
      <xdr:colOff>0</xdr:colOff>
      <xdr:row>139</xdr:row>
      <xdr:rowOff>0</xdr:rowOff>
    </xdr:to>
    <xdr:sp macro="" textlink="">
      <xdr:nvSpPr>
        <xdr:cNvPr id="51" name="Text Box 69"/>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137</xdr:row>
      <xdr:rowOff>0</xdr:rowOff>
    </xdr:from>
    <xdr:to>
      <xdr:col>4</xdr:col>
      <xdr:colOff>0</xdr:colOff>
      <xdr:row>139</xdr:row>
      <xdr:rowOff>0</xdr:rowOff>
    </xdr:to>
    <xdr:sp macro="" textlink="">
      <xdr:nvSpPr>
        <xdr:cNvPr id="52" name="Text Box 70"/>
        <xdr:cNvSpPr txBox="1">
          <a:spLocks noChangeArrowheads="1"/>
        </xdr:cNvSpPr>
      </xdr:nvSpPr>
      <xdr:spPr bwMode="auto">
        <a:xfrm>
          <a:off x="1133475" y="18383250"/>
          <a:ext cx="1524000" cy="6762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ERAKUNDEAK</a:t>
          </a:r>
        </a:p>
      </xdr:txBody>
    </xdr:sp>
    <xdr:clientData/>
  </xdr:twoCellAnchor>
  <xdr:twoCellAnchor>
    <xdr:from>
      <xdr:col>2</xdr:col>
      <xdr:colOff>0</xdr:colOff>
      <xdr:row>132</xdr:row>
      <xdr:rowOff>202406</xdr:rowOff>
    </xdr:from>
    <xdr:to>
      <xdr:col>10</xdr:col>
      <xdr:colOff>254000</xdr:colOff>
      <xdr:row>136</xdr:row>
      <xdr:rowOff>41672</xdr:rowOff>
    </xdr:to>
    <xdr:sp macro="" textlink="">
      <xdr:nvSpPr>
        <xdr:cNvPr id="53" name="Text Box 71"/>
        <xdr:cNvSpPr txBox="1">
          <a:spLocks noChangeArrowheads="1"/>
        </xdr:cNvSpPr>
      </xdr:nvSpPr>
      <xdr:spPr bwMode="auto">
        <a:xfrm>
          <a:off x="1143000" y="26646187"/>
          <a:ext cx="5784453" cy="529829"/>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15. taula. </a:t>
          </a:r>
          <a:r>
            <a:rPr lang="es-ES" sz="1000" b="0" i="0" u="none" strike="noStrike" baseline="0">
              <a:solidFill>
                <a:srgbClr val="000000"/>
              </a:solidFill>
              <a:latin typeface="Arial"/>
              <a:cs typeface="Arial"/>
            </a:rPr>
            <a:t>Laguntza psikologikoa. Laguntza psikologikoko zerbitzua duten Bizkaiko Lurralde Historikoko udalerriak eta mankomunitateak. Sexu-indarkeriako arazoak dituzten emakumeen kasu berriak. 2025.</a:t>
          </a:r>
        </a:p>
      </xdr:txBody>
    </xdr:sp>
    <xdr:clientData/>
  </xdr:twoCellAnchor>
  <xdr:twoCellAnchor>
    <xdr:from>
      <xdr:col>2</xdr:col>
      <xdr:colOff>76200</xdr:colOff>
      <xdr:row>169</xdr:row>
      <xdr:rowOff>1</xdr:rowOff>
    </xdr:from>
    <xdr:to>
      <xdr:col>11</xdr:col>
      <xdr:colOff>0</xdr:colOff>
      <xdr:row>174</xdr:row>
      <xdr:rowOff>2</xdr:rowOff>
    </xdr:to>
    <xdr:sp macro="" textlink="">
      <xdr:nvSpPr>
        <xdr:cNvPr id="54" name="Text Box 72"/>
        <xdr:cNvSpPr txBox="1">
          <a:spLocks noChangeArrowheads="1"/>
        </xdr:cNvSpPr>
      </xdr:nvSpPr>
      <xdr:spPr bwMode="auto">
        <a:xfrm>
          <a:off x="1209675" y="25012651"/>
          <a:ext cx="5953125" cy="103822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800" b="0" i="0" u="none" strike="noStrike" kern="0" cap="none" spc="0" normalizeH="0" baseline="30000" noProof="0">
              <a:ln>
                <a:noFill/>
              </a:ln>
              <a:solidFill>
                <a:sysClr val="windowText" lastClr="000000"/>
              </a:solidFill>
              <a:effectLst/>
              <a:uLnTx/>
              <a:uFillTx/>
              <a:latin typeface="Arial"/>
              <a:ea typeface="+mn-ea"/>
              <a:cs typeface="Arial"/>
            </a:rPr>
            <a:t>1</a:t>
          </a:r>
          <a:r>
            <a:rPr kumimoji="0" lang="es-ES" sz="1000" b="0" i="0" u="none" strike="noStrike" kern="0" cap="none" spc="0" normalizeH="0" baseline="30000" noProof="0">
              <a:ln>
                <a:noFill/>
              </a:ln>
              <a:solidFill>
                <a:sysClr val="windowText" lastClr="000000"/>
              </a:solidFill>
              <a:effectLst/>
              <a:uLnTx/>
              <a:uFillTx/>
              <a:latin typeface="+mn-lt"/>
              <a:ea typeface="+mn-ea"/>
              <a:cs typeface="+mn-cs"/>
            </a:rPr>
            <a:t> </a:t>
          </a:r>
          <a: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Bilboko Udalak Bizkaiko Foru Aldundiaren Laguntza Psikologikoko Zerbitzura bideratzen ditu emakumeen aurkako indarkeria matxistaren laguntza psikologikoko kasuak, eta zerbitzu horrek kasu deribatuak azkar artatzeko aukerarik ez badu soilik bidaltzen ditu modulu psikosozialetara (Auzolan, Deusto-San Ignacio eta Errekalde), haiekin hitzarmena baitu. 2025ean, Bilboko Udaleko Emakume Zerbitzuak artatu zituen indarkeriaren biktima izan eta laguntza psikologikoa behar zuten emakumeen kasuak Bizkaiko Foru Aldundiko Arreta Psikologikoko Zerbitzura bideratu dira.</a:t>
          </a:r>
          <a:endParaRPr kumimoji="0" lang="es-ES" sz="800" b="0" i="0" u="none" strike="noStrike" kern="0" cap="none" spc="0" normalizeH="0" baseline="0" noProof="0">
            <a:ln>
              <a:noFill/>
            </a:ln>
            <a:solidFill>
              <a:srgbClr val="000000"/>
            </a:solidFill>
            <a:effectLst/>
            <a:uLnTx/>
            <a:uFillTx/>
            <a:latin typeface="Arial"/>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8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Datua ez dago eskuragarri. </a:t>
          </a:r>
          <a:endParaRPr kumimoji="0" lang="es-ES" sz="1000" b="0" i="0" u="none" strike="noStrike" kern="0" cap="none" spc="0" normalizeH="0" baseline="30000" noProof="0">
            <a:ln>
              <a:noFill/>
            </a:ln>
            <a:solidFill>
              <a:srgbClr val="000000"/>
            </a:solidFill>
            <a:effectLst/>
            <a:uLnTx/>
            <a:uFillTx/>
            <a:latin typeface="Arial"/>
            <a:ea typeface="+mn-ea"/>
            <a:cs typeface="Arial"/>
          </a:endParaRPr>
        </a:p>
      </xdr:txBody>
    </xdr:sp>
    <xdr:clientData/>
  </xdr:twoCellAnchor>
  <xdr:twoCellAnchor>
    <xdr:from>
      <xdr:col>4</xdr:col>
      <xdr:colOff>0</xdr:colOff>
      <xdr:row>54</xdr:row>
      <xdr:rowOff>0</xdr:rowOff>
    </xdr:from>
    <xdr:to>
      <xdr:col>5</xdr:col>
      <xdr:colOff>0</xdr:colOff>
      <xdr:row>56</xdr:row>
      <xdr:rowOff>0</xdr:rowOff>
    </xdr:to>
    <xdr:sp macro="" textlink="">
      <xdr:nvSpPr>
        <xdr:cNvPr id="56" name="Text Box 28"/>
        <xdr:cNvSpPr txBox="1">
          <a:spLocks noChangeArrowheads="1"/>
        </xdr:cNvSpPr>
      </xdr:nvSpPr>
      <xdr:spPr bwMode="auto">
        <a:xfrm>
          <a:off x="2657475" y="10153650"/>
          <a:ext cx="628650" cy="676275"/>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EMAKUM. </a:t>
          </a:r>
          <a:r>
            <a:rPr lang="es-ES" sz="800" b="0" i="0" u="none" strike="noStrike" baseline="0">
              <a:solidFill>
                <a:srgbClr val="000000"/>
              </a:solidFill>
              <a:latin typeface="Arial"/>
              <a:cs typeface="Arial"/>
            </a:rPr>
            <a:t>(Kasu berriak)</a:t>
          </a:r>
        </a:p>
      </xdr:txBody>
    </xdr:sp>
    <xdr:clientData/>
  </xdr:twoCellAnchor>
  <xdr:twoCellAnchor>
    <xdr:from>
      <xdr:col>3</xdr:col>
      <xdr:colOff>1257299</xdr:colOff>
      <xdr:row>96</xdr:row>
      <xdr:rowOff>0</xdr:rowOff>
    </xdr:from>
    <xdr:to>
      <xdr:col>5</xdr:col>
      <xdr:colOff>0</xdr:colOff>
      <xdr:row>98</xdr:row>
      <xdr:rowOff>0</xdr:rowOff>
    </xdr:to>
    <xdr:sp macro="" textlink="">
      <xdr:nvSpPr>
        <xdr:cNvPr id="57" name="Text Box 28"/>
        <xdr:cNvSpPr txBox="1">
          <a:spLocks noChangeArrowheads="1"/>
        </xdr:cNvSpPr>
      </xdr:nvSpPr>
      <xdr:spPr bwMode="auto">
        <a:xfrm>
          <a:off x="2657474" y="18354675"/>
          <a:ext cx="628651" cy="676275"/>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EMAKUM.</a:t>
          </a:r>
          <a:r>
            <a:rPr lang="es-ES" sz="800" b="0" i="0" u="none" strike="noStrike" baseline="0">
              <a:solidFill>
                <a:srgbClr val="000000"/>
              </a:solidFill>
              <a:latin typeface="Arial"/>
              <a:cs typeface="Arial"/>
            </a:rPr>
            <a:t>(Kasu berriak)</a:t>
          </a:r>
        </a:p>
      </xdr:txBody>
    </xdr:sp>
    <xdr:clientData/>
  </xdr:twoCellAnchor>
  <xdr:twoCellAnchor>
    <xdr:from>
      <xdr:col>4</xdr:col>
      <xdr:colOff>0</xdr:colOff>
      <xdr:row>137</xdr:row>
      <xdr:rowOff>9525</xdr:rowOff>
    </xdr:from>
    <xdr:to>
      <xdr:col>5</xdr:col>
      <xdr:colOff>0</xdr:colOff>
      <xdr:row>139</xdr:row>
      <xdr:rowOff>0</xdr:rowOff>
    </xdr:to>
    <xdr:sp macro="" textlink="">
      <xdr:nvSpPr>
        <xdr:cNvPr id="58" name="Text Box 28"/>
        <xdr:cNvSpPr txBox="1">
          <a:spLocks noChangeArrowheads="1"/>
        </xdr:cNvSpPr>
      </xdr:nvSpPr>
      <xdr:spPr bwMode="auto">
        <a:xfrm>
          <a:off x="2657475" y="26527125"/>
          <a:ext cx="628650" cy="666750"/>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EMAKUM.</a:t>
          </a:r>
          <a:r>
            <a:rPr lang="es-ES" sz="800" b="1" i="0" u="none" strike="noStrike" baseline="0">
              <a:solidFill>
                <a:srgbClr val="000000"/>
              </a:solidFill>
              <a:latin typeface="Arial"/>
              <a:cs typeface="Arial"/>
            </a:rPr>
            <a:t> </a:t>
          </a:r>
          <a:r>
            <a:rPr lang="es-ES" sz="800" b="0" i="0" u="none" strike="noStrike" baseline="0">
              <a:solidFill>
                <a:srgbClr val="000000"/>
              </a:solidFill>
              <a:latin typeface="Arial"/>
              <a:cs typeface="Arial"/>
            </a:rPr>
            <a:t>(Kasu berriak)</a:t>
          </a:r>
        </a:p>
      </xdr:txBody>
    </xdr:sp>
    <xdr:clientData/>
  </xdr:twoCellAnchor>
  <xdr:twoCellAnchor editAs="oneCell">
    <xdr:from>
      <xdr:col>0</xdr:col>
      <xdr:colOff>142875</xdr:colOff>
      <xdr:row>1</xdr:row>
      <xdr:rowOff>102270</xdr:rowOff>
    </xdr:from>
    <xdr:to>
      <xdr:col>1</xdr:col>
      <xdr:colOff>207786</xdr:colOff>
      <xdr:row>3</xdr:row>
      <xdr:rowOff>71070</xdr:rowOff>
    </xdr:to>
    <xdr:pic>
      <xdr:nvPicPr>
        <xdr:cNvPr id="59" name="14 Imagen" descr="Liburuaren aurkibidera itzuli" title="Aurkibidea">
          <a:hlinkClick xmlns:r="http://schemas.openxmlformats.org/officeDocument/2006/relationships" r:id="rId2" tooltip="Liburuaren aurkibidera itzuli"/>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302295"/>
          <a:ext cx="836436" cy="2736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518"/>
  <sheetViews>
    <sheetView showGridLines="0" tabSelected="1" zoomScaleNormal="100" workbookViewId="0"/>
  </sheetViews>
  <sheetFormatPr baseColWidth="10" defaultRowHeight="12.75" x14ac:dyDescent="0.2"/>
  <cols>
    <col min="1" max="1" width="11.42578125" style="22" customWidth="1"/>
    <col min="2" max="2" width="5.85546875" style="22" customWidth="1"/>
    <col min="3" max="4" width="6.7109375" style="22" customWidth="1"/>
    <col min="5" max="5" width="5.7109375" style="22" customWidth="1"/>
    <col min="6" max="6" width="68.28515625" style="22" customWidth="1"/>
    <col min="7" max="7" width="4.42578125" style="22" customWidth="1"/>
    <col min="8" max="13" width="9.140625" style="22" customWidth="1"/>
    <col min="14" max="14" width="44" style="22" customWidth="1"/>
    <col min="15" max="16384" width="11.42578125" style="22"/>
  </cols>
  <sheetData>
    <row r="1" spans="2:16" ht="15.95" customHeight="1" x14ac:dyDescent="0.2">
      <c r="B1" s="21"/>
      <c r="C1" s="21"/>
      <c r="D1" s="21"/>
      <c r="E1" s="21"/>
      <c r="F1" s="21"/>
      <c r="G1" s="21"/>
      <c r="H1" s="21"/>
      <c r="I1" s="21"/>
      <c r="J1" s="21"/>
      <c r="K1" s="21"/>
      <c r="L1" s="21"/>
      <c r="M1" s="21"/>
      <c r="N1" s="21"/>
    </row>
    <row r="2" spans="2:16" ht="12" customHeight="1" x14ac:dyDescent="0.2">
      <c r="B2" s="21"/>
      <c r="C2" s="23"/>
      <c r="D2" s="23"/>
      <c r="E2" s="23"/>
      <c r="F2" s="23"/>
      <c r="G2" s="23"/>
      <c r="H2" s="23"/>
      <c r="I2" s="23"/>
      <c r="J2" s="23"/>
      <c r="K2" s="23"/>
      <c r="L2" s="23"/>
      <c r="M2" s="23"/>
      <c r="N2" s="21"/>
    </row>
    <row r="3" spans="2:16" ht="12" customHeight="1" x14ac:dyDescent="0.2">
      <c r="B3" s="21"/>
      <c r="C3" s="23"/>
      <c r="D3" s="23"/>
      <c r="E3" s="23"/>
      <c r="F3" s="23"/>
      <c r="G3" s="23"/>
      <c r="H3" s="23"/>
      <c r="I3" s="23"/>
      <c r="J3" s="23"/>
      <c r="K3" s="23"/>
      <c r="L3" s="23"/>
      <c r="M3" s="23"/>
      <c r="N3" s="21"/>
    </row>
    <row r="4" spans="2:16" ht="12" customHeight="1" x14ac:dyDescent="0.2">
      <c r="B4" s="21"/>
      <c r="C4" s="23"/>
      <c r="D4" s="23"/>
      <c r="E4" s="23" t="s">
        <v>41</v>
      </c>
      <c r="F4" s="23"/>
      <c r="G4" s="23"/>
      <c r="H4" s="23"/>
      <c r="I4" s="23"/>
      <c r="J4" s="23"/>
      <c r="K4" s="23"/>
      <c r="L4" s="23"/>
      <c r="M4" s="23"/>
      <c r="N4" s="21"/>
    </row>
    <row r="5" spans="2:16" ht="24" customHeight="1" x14ac:dyDescent="0.2"/>
    <row r="6" spans="2:16" ht="18" customHeight="1" x14ac:dyDescent="0.2">
      <c r="C6" s="698" t="s">
        <v>156</v>
      </c>
      <c r="D6" s="697"/>
      <c r="E6" s="697"/>
      <c r="F6" s="697"/>
    </row>
    <row r="7" spans="2:16" ht="15.75" customHeight="1" x14ac:dyDescent="0.2">
      <c r="C7" s="697"/>
      <c r="D7" s="840" t="s">
        <v>142</v>
      </c>
      <c r="E7" s="840"/>
      <c r="F7" s="842"/>
    </row>
    <row r="8" spans="2:16" ht="74.25" customHeight="1" x14ac:dyDescent="0.2">
      <c r="E8" s="845" t="s">
        <v>157</v>
      </c>
      <c r="F8" s="845"/>
    </row>
    <row r="9" spans="2:16" ht="15.95" customHeight="1" x14ac:dyDescent="0.2"/>
    <row r="10" spans="2:16" ht="18" customHeight="1" x14ac:dyDescent="0.2">
      <c r="C10" s="699" t="s">
        <v>158</v>
      </c>
      <c r="D10" s="4"/>
      <c r="E10" s="4"/>
      <c r="F10" s="4"/>
      <c r="G10" s="4"/>
      <c r="H10" s="4"/>
    </row>
    <row r="11" spans="2:16" ht="18" customHeight="1" x14ac:dyDescent="0.2">
      <c r="C11" s="700" t="s">
        <v>159</v>
      </c>
      <c r="D11" s="4"/>
      <c r="E11" s="4"/>
      <c r="F11" s="4"/>
      <c r="G11" s="4"/>
      <c r="H11" s="4"/>
      <c r="I11" s="83"/>
      <c r="J11" s="83"/>
      <c r="K11" s="4"/>
      <c r="L11" s="844"/>
      <c r="M11" s="844"/>
      <c r="N11" s="844"/>
      <c r="O11" s="844"/>
      <c r="P11" s="83"/>
    </row>
    <row r="12" spans="2:16" ht="15.95" customHeight="1" x14ac:dyDescent="0.2">
      <c r="C12" s="4"/>
      <c r="D12" s="4"/>
      <c r="E12" s="4"/>
      <c r="F12" s="4"/>
      <c r="G12" s="4"/>
      <c r="H12" s="4"/>
      <c r="I12" s="83"/>
      <c r="J12" s="83"/>
      <c r="K12" s="413"/>
      <c r="L12" s="414"/>
      <c r="M12" s="415"/>
      <c r="N12" s="414"/>
      <c r="O12" s="415"/>
      <c r="P12" s="83"/>
    </row>
    <row r="13" spans="2:16" ht="15.75" customHeight="1" x14ac:dyDescent="0.2">
      <c r="C13" s="106"/>
      <c r="D13" s="840" t="s">
        <v>160</v>
      </c>
      <c r="E13" s="840"/>
      <c r="F13" s="842"/>
      <c r="G13" s="25"/>
      <c r="H13" s="25"/>
      <c r="I13" s="94"/>
      <c r="J13" s="94"/>
      <c r="K13" s="413"/>
      <c r="L13" s="414"/>
      <c r="M13" s="416"/>
      <c r="N13" s="414"/>
      <c r="O13" s="416"/>
      <c r="P13" s="83"/>
    </row>
    <row r="14" spans="2:16" ht="31.5" customHeight="1" x14ac:dyDescent="0.2">
      <c r="C14" s="4"/>
      <c r="D14" s="4"/>
      <c r="E14" s="846" t="s">
        <v>161</v>
      </c>
      <c r="F14" s="846"/>
      <c r="G14" s="4"/>
      <c r="H14" s="4"/>
      <c r="I14" s="83"/>
      <c r="J14" s="95"/>
      <c r="K14" s="413"/>
      <c r="L14" s="414"/>
      <c r="M14" s="415"/>
      <c r="N14" s="414"/>
      <c r="O14" s="415"/>
      <c r="P14" s="83"/>
    </row>
    <row r="15" spans="2:16" ht="31.5" customHeight="1" x14ac:dyDescent="0.2">
      <c r="C15" s="4"/>
      <c r="D15" s="4"/>
      <c r="F15" s="456" t="s">
        <v>353</v>
      </c>
      <c r="G15" s="4"/>
      <c r="H15" s="4"/>
      <c r="I15" s="83"/>
      <c r="J15" s="83"/>
      <c r="K15" s="413"/>
      <c r="L15" s="414"/>
      <c r="M15" s="416"/>
      <c r="N15" s="414"/>
      <c r="O15" s="416"/>
      <c r="P15" s="83"/>
    </row>
    <row r="16" spans="2:16" ht="31.5" customHeight="1" x14ac:dyDescent="0.2">
      <c r="C16" s="4"/>
      <c r="D16" s="4"/>
      <c r="E16" s="110"/>
      <c r="F16" s="456" t="s">
        <v>354</v>
      </c>
      <c r="G16" s="701"/>
      <c r="H16" s="4"/>
      <c r="K16" s="413"/>
      <c r="L16" s="414"/>
      <c r="M16" s="416"/>
      <c r="N16" s="414"/>
      <c r="O16" s="416"/>
    </row>
    <row r="17" spans="3:15" ht="31.5" customHeight="1" x14ac:dyDescent="0.2">
      <c r="C17" s="4"/>
      <c r="D17" s="4"/>
      <c r="E17" s="110"/>
      <c r="F17" s="456" t="s">
        <v>355</v>
      </c>
      <c r="G17" s="701"/>
      <c r="H17" s="4"/>
      <c r="K17" s="4"/>
      <c r="L17" s="4"/>
      <c r="M17" s="26"/>
      <c r="N17" s="4"/>
      <c r="O17" s="26"/>
    </row>
    <row r="18" spans="3:15" ht="15.75" customHeight="1" x14ac:dyDescent="0.2">
      <c r="C18" s="4"/>
      <c r="D18" s="4"/>
      <c r="E18" s="110"/>
      <c r="F18" s="456" t="s">
        <v>356</v>
      </c>
      <c r="G18" s="4"/>
      <c r="H18" s="4"/>
      <c r="N18" s="360"/>
      <c r="O18" s="361"/>
    </row>
    <row r="19" spans="3:15" ht="15.75" customHeight="1" x14ac:dyDescent="0.2">
      <c r="C19" s="4"/>
      <c r="D19" s="4"/>
      <c r="E19" s="110"/>
      <c r="F19" s="837" t="s">
        <v>357</v>
      </c>
      <c r="G19" s="4"/>
      <c r="H19" s="4"/>
    </row>
    <row r="20" spans="3:15" ht="15.75" customHeight="1" x14ac:dyDescent="0.2">
      <c r="C20" s="4"/>
      <c r="D20" s="4"/>
      <c r="E20" s="110"/>
      <c r="F20" s="837" t="s">
        <v>358</v>
      </c>
      <c r="G20" s="4"/>
      <c r="H20" s="4"/>
    </row>
    <row r="21" spans="3:15" ht="15.95" customHeight="1" x14ac:dyDescent="0.2">
      <c r="C21" s="4"/>
      <c r="D21" s="4"/>
      <c r="F21" s="837" t="s">
        <v>359</v>
      </c>
      <c r="G21" s="4"/>
      <c r="H21" s="4"/>
    </row>
    <row r="22" spans="3:15" ht="15.95" customHeight="1" x14ac:dyDescent="0.2">
      <c r="C22" s="4"/>
      <c r="D22" s="4"/>
      <c r="F22" s="110"/>
      <c r="G22" s="4"/>
      <c r="H22" s="4"/>
    </row>
    <row r="23" spans="3:15" ht="15.75" customHeight="1" x14ac:dyDescent="0.2">
      <c r="C23" s="4"/>
      <c r="D23" s="840" t="s">
        <v>162</v>
      </c>
      <c r="E23" s="840"/>
      <c r="F23" s="842"/>
      <c r="G23" s="25"/>
      <c r="H23" s="25"/>
      <c r="I23" s="25"/>
      <c r="J23" s="25"/>
      <c r="K23" s="25"/>
      <c r="L23" s="25"/>
      <c r="M23" s="25"/>
      <c r="N23" s="25"/>
    </row>
    <row r="24" spans="3:15" ht="32.25" customHeight="1" x14ac:dyDescent="0.2">
      <c r="C24" s="4"/>
      <c r="D24" s="4"/>
      <c r="E24" s="843" t="s">
        <v>169</v>
      </c>
      <c r="F24" s="843"/>
      <c r="G24" s="4"/>
      <c r="H24" s="4"/>
    </row>
    <row r="25" spans="3:15" ht="15.95" customHeight="1" x14ac:dyDescent="0.2">
      <c r="C25" s="4"/>
      <c r="D25" s="4"/>
      <c r="F25" s="837" t="s">
        <v>360</v>
      </c>
      <c r="G25" s="4"/>
      <c r="H25" s="4"/>
    </row>
    <row r="26" spans="3:15" ht="15.95" customHeight="1" x14ac:dyDescent="0.2">
      <c r="C26" s="4"/>
      <c r="D26" s="4"/>
      <c r="F26" s="837" t="s">
        <v>361</v>
      </c>
      <c r="G26" s="4"/>
      <c r="H26" s="4"/>
    </row>
    <row r="27" spans="3:15" ht="15.95" customHeight="1" x14ac:dyDescent="0.2">
      <c r="C27" s="4"/>
      <c r="D27" s="4"/>
      <c r="F27" s="837" t="s">
        <v>362</v>
      </c>
      <c r="G27" s="4"/>
      <c r="H27" s="4"/>
    </row>
    <row r="28" spans="3:15" ht="15.95" customHeight="1" x14ac:dyDescent="0.2">
      <c r="C28" s="4"/>
      <c r="D28" s="4"/>
      <c r="F28" s="837" t="s">
        <v>363</v>
      </c>
      <c r="G28" s="4"/>
      <c r="H28" s="4"/>
    </row>
    <row r="29" spans="3:15" ht="15.95" customHeight="1" x14ac:dyDescent="0.2">
      <c r="C29" s="4"/>
      <c r="D29" s="4"/>
      <c r="F29" s="84"/>
      <c r="G29" s="4"/>
      <c r="H29" s="4"/>
      <c r="J29" s="83"/>
    </row>
    <row r="30" spans="3:15" ht="15.75" customHeight="1" x14ac:dyDescent="0.2">
      <c r="C30" s="4"/>
      <c r="D30" s="840" t="s">
        <v>163</v>
      </c>
      <c r="E30" s="840"/>
      <c r="F30" s="842"/>
      <c r="G30" s="25"/>
      <c r="H30" s="25"/>
      <c r="I30" s="25"/>
      <c r="J30" s="25"/>
      <c r="K30" s="25"/>
      <c r="L30" s="25"/>
      <c r="M30" s="25"/>
      <c r="N30" s="25"/>
    </row>
    <row r="31" spans="3:15" ht="44.25" customHeight="1" x14ac:dyDescent="0.2">
      <c r="C31" s="4"/>
      <c r="D31" s="457"/>
      <c r="E31" s="843" t="s">
        <v>170</v>
      </c>
      <c r="F31" s="843"/>
      <c r="G31" s="25"/>
      <c r="H31" s="25"/>
      <c r="I31" s="25"/>
      <c r="J31" s="25"/>
      <c r="K31" s="25"/>
      <c r="L31" s="25"/>
      <c r="M31" s="25"/>
      <c r="N31" s="25"/>
    </row>
    <row r="32" spans="3:15" ht="31.5" customHeight="1" x14ac:dyDescent="0.2">
      <c r="C32" s="4"/>
      <c r="D32" s="4"/>
      <c r="E32" s="843" t="s">
        <v>171</v>
      </c>
      <c r="F32" s="843"/>
      <c r="G32" s="4"/>
      <c r="H32" s="4"/>
    </row>
    <row r="33" spans="3:14" ht="15.95" customHeight="1" x14ac:dyDescent="0.2">
      <c r="C33" s="4"/>
      <c r="D33" s="4"/>
      <c r="F33" s="837" t="s">
        <v>364</v>
      </c>
      <c r="G33" s="4"/>
      <c r="H33" s="4"/>
    </row>
    <row r="34" spans="3:14" ht="15.95" customHeight="1" x14ac:dyDescent="0.2">
      <c r="C34" s="4"/>
      <c r="D34" s="4"/>
      <c r="F34" s="837" t="s">
        <v>365</v>
      </c>
      <c r="G34" s="4"/>
      <c r="H34" s="4"/>
    </row>
    <row r="35" spans="3:14" ht="15.95" customHeight="1" x14ac:dyDescent="0.2">
      <c r="C35" s="4"/>
      <c r="D35" s="4"/>
      <c r="F35" s="837" t="s">
        <v>366</v>
      </c>
      <c r="G35" s="4"/>
      <c r="H35" s="4"/>
    </row>
    <row r="36" spans="3:14" ht="15.95" customHeight="1" x14ac:dyDescent="0.2">
      <c r="C36" s="4"/>
      <c r="D36" s="4"/>
      <c r="F36" s="837" t="s">
        <v>367</v>
      </c>
      <c r="G36" s="4"/>
      <c r="H36" s="4"/>
    </row>
    <row r="37" spans="3:14" ht="18" customHeight="1" x14ac:dyDescent="0.2">
      <c r="C37" s="4"/>
      <c r="D37" s="4"/>
      <c r="F37" s="96"/>
      <c r="G37" s="4"/>
      <c r="H37" s="4"/>
    </row>
    <row r="38" spans="3:14" ht="15.75" customHeight="1" x14ac:dyDescent="0.2">
      <c r="C38" s="4"/>
      <c r="D38" s="840" t="s">
        <v>165</v>
      </c>
      <c r="E38" s="840"/>
      <c r="F38" s="841"/>
      <c r="G38" s="25"/>
      <c r="H38" s="25"/>
      <c r="I38" s="25"/>
      <c r="J38" s="25"/>
      <c r="L38" s="25"/>
      <c r="M38" s="25"/>
      <c r="N38" s="25"/>
    </row>
    <row r="39" spans="3:14" ht="31.5" customHeight="1" x14ac:dyDescent="0.2">
      <c r="C39" s="4"/>
      <c r="D39" s="457"/>
      <c r="E39" s="843" t="s">
        <v>176</v>
      </c>
      <c r="F39" s="843"/>
      <c r="G39" s="25"/>
      <c r="H39" s="25"/>
      <c r="I39" s="25"/>
      <c r="J39" s="25"/>
      <c r="L39" s="25"/>
      <c r="M39" s="25"/>
      <c r="N39" s="25"/>
    </row>
    <row r="40" spans="3:14" ht="32.1" customHeight="1" x14ac:dyDescent="0.2">
      <c r="C40" s="4"/>
      <c r="D40" s="4"/>
      <c r="E40" s="843" t="s">
        <v>175</v>
      </c>
      <c r="F40" s="843"/>
      <c r="G40" s="4"/>
      <c r="H40" s="4"/>
    </row>
    <row r="41" spans="3:14" ht="15.95" customHeight="1" x14ac:dyDescent="0.2">
      <c r="C41" s="4"/>
      <c r="D41" s="4"/>
      <c r="F41" s="711" t="s">
        <v>172</v>
      </c>
      <c r="G41" s="4"/>
      <c r="H41" s="4"/>
    </row>
    <row r="42" spans="3:14" ht="15.95" customHeight="1" x14ac:dyDescent="0.2">
      <c r="C42" s="4"/>
      <c r="D42" s="4"/>
      <c r="F42" s="711" t="s">
        <v>173</v>
      </c>
      <c r="G42" s="4"/>
      <c r="H42" s="4"/>
    </row>
    <row r="43" spans="3:14" ht="15.95" customHeight="1" x14ac:dyDescent="0.2">
      <c r="C43" s="4"/>
      <c r="D43" s="4"/>
      <c r="F43" s="711" t="s">
        <v>174</v>
      </c>
      <c r="G43" s="4"/>
      <c r="H43" s="4"/>
    </row>
    <row r="44" spans="3:14" ht="15.95" customHeight="1" x14ac:dyDescent="0.2">
      <c r="C44" s="4"/>
      <c r="D44" s="4"/>
      <c r="F44" s="711" t="s">
        <v>290</v>
      </c>
      <c r="G44" s="4"/>
      <c r="H44" s="4"/>
    </row>
    <row r="45" spans="3:14" ht="15.95" customHeight="1" x14ac:dyDescent="0.2">
      <c r="C45" s="4"/>
      <c r="D45" s="4"/>
      <c r="F45" s="110"/>
      <c r="G45" s="4"/>
      <c r="H45" s="4"/>
    </row>
    <row r="46" spans="3:14" ht="15.95" customHeight="1" x14ac:dyDescent="0.2">
      <c r="C46" s="4"/>
      <c r="D46" s="840" t="s">
        <v>164</v>
      </c>
      <c r="E46" s="840"/>
      <c r="F46" s="842"/>
      <c r="G46" s="4"/>
      <c r="H46" s="4"/>
    </row>
    <row r="47" spans="3:14" ht="31.5" customHeight="1" x14ac:dyDescent="0.2">
      <c r="C47" s="4"/>
      <c r="D47" s="4"/>
      <c r="E47" s="843" t="s">
        <v>177</v>
      </c>
      <c r="F47" s="843"/>
      <c r="G47" s="4"/>
      <c r="H47" s="4"/>
    </row>
    <row r="48" spans="3:14" ht="15.95" customHeight="1" x14ac:dyDescent="0.2">
      <c r="C48" s="4"/>
      <c r="D48" s="4"/>
      <c r="F48" s="456" t="s">
        <v>368</v>
      </c>
      <c r="G48" s="4"/>
      <c r="H48" s="4"/>
    </row>
    <row r="49" spans="3:8" ht="15.95" customHeight="1" x14ac:dyDescent="0.2">
      <c r="C49" s="4"/>
      <c r="D49" s="4"/>
      <c r="E49" s="362"/>
      <c r="F49" s="456" t="s">
        <v>369</v>
      </c>
      <c r="G49" s="4"/>
      <c r="H49" s="4"/>
    </row>
    <row r="50" spans="3:8" ht="15.95" customHeight="1" x14ac:dyDescent="0.2">
      <c r="C50" s="4"/>
      <c r="D50" s="4"/>
      <c r="F50" s="456" t="s">
        <v>370</v>
      </c>
      <c r="G50" s="4"/>
      <c r="H50" s="4"/>
    </row>
    <row r="51" spans="3:8" ht="15.95" customHeight="1" x14ac:dyDescent="0.2">
      <c r="C51" s="4"/>
      <c r="D51" s="4"/>
      <c r="F51" s="456" t="s">
        <v>371</v>
      </c>
      <c r="G51" s="4"/>
      <c r="H51" s="4"/>
    </row>
    <row r="52" spans="3:8" ht="15.75" customHeight="1" x14ac:dyDescent="0.2">
      <c r="C52" s="4"/>
      <c r="D52" s="4"/>
      <c r="F52" s="110"/>
      <c r="G52" s="4"/>
      <c r="H52" s="4"/>
    </row>
    <row r="53" spans="3:8" ht="15.95" customHeight="1" x14ac:dyDescent="0.2">
      <c r="C53" s="4"/>
      <c r="D53" s="840" t="s">
        <v>166</v>
      </c>
      <c r="E53" s="840"/>
      <c r="F53" s="841"/>
      <c r="G53" s="4"/>
      <c r="H53" s="4"/>
    </row>
    <row r="54" spans="3:8" ht="31.5" customHeight="1" x14ac:dyDescent="0.2">
      <c r="C54" s="4"/>
      <c r="D54" s="457"/>
      <c r="E54" s="843" t="s">
        <v>179</v>
      </c>
      <c r="F54" s="843"/>
      <c r="G54" s="4"/>
      <c r="H54" s="4"/>
    </row>
    <row r="55" spans="3:8" ht="31.5" customHeight="1" x14ac:dyDescent="0.2">
      <c r="C55" s="4"/>
      <c r="D55" s="457"/>
      <c r="E55" s="843" t="s">
        <v>180</v>
      </c>
      <c r="F55" s="843"/>
      <c r="G55" s="4"/>
      <c r="H55" s="4"/>
    </row>
    <row r="56" spans="3:8" ht="15.95" customHeight="1" x14ac:dyDescent="0.2">
      <c r="C56" s="4"/>
      <c r="D56" s="4"/>
      <c r="F56" s="456" t="s">
        <v>178</v>
      </c>
      <c r="G56" s="4"/>
      <c r="H56" s="4"/>
    </row>
    <row r="57" spans="3:8" ht="15.95" customHeight="1" x14ac:dyDescent="0.2">
      <c r="C57" s="4"/>
      <c r="D57" s="4"/>
      <c r="F57" s="456" t="s">
        <v>372</v>
      </c>
      <c r="G57" s="4"/>
      <c r="H57" s="4"/>
    </row>
    <row r="58" spans="3:8" ht="15.95" customHeight="1" x14ac:dyDescent="0.2">
      <c r="C58" s="4"/>
      <c r="D58" s="4"/>
      <c r="F58" s="456" t="s">
        <v>373</v>
      </c>
      <c r="G58" s="4"/>
      <c r="H58" s="4"/>
    </row>
    <row r="59" spans="3:8" ht="15.95" customHeight="1" x14ac:dyDescent="0.2">
      <c r="C59" s="4"/>
      <c r="D59" s="4"/>
      <c r="F59" s="110"/>
      <c r="G59" s="4"/>
      <c r="H59" s="4"/>
    </row>
    <row r="60" spans="3:8" ht="15.95" customHeight="1" x14ac:dyDescent="0.2">
      <c r="C60" s="4"/>
      <c r="D60" s="840" t="s">
        <v>167</v>
      </c>
      <c r="E60" s="840"/>
      <c r="F60" s="841"/>
      <c r="G60" s="4"/>
      <c r="H60" s="4"/>
    </row>
    <row r="61" spans="3:8" ht="31.5" customHeight="1" x14ac:dyDescent="0.2">
      <c r="C61" s="4"/>
      <c r="D61" s="4"/>
      <c r="E61" s="843" t="s">
        <v>181</v>
      </c>
      <c r="F61" s="843"/>
      <c r="G61" s="4"/>
      <c r="H61" s="4"/>
    </row>
    <row r="62" spans="3:8" ht="15.75" customHeight="1" x14ac:dyDescent="0.2">
      <c r="C62" s="4"/>
      <c r="D62" s="4"/>
      <c r="E62" s="362"/>
      <c r="F62" s="712" t="s">
        <v>182</v>
      </c>
      <c r="G62" s="4"/>
      <c r="H62" s="4"/>
    </row>
    <row r="63" spans="3:8" ht="15.95" customHeight="1" x14ac:dyDescent="0.2">
      <c r="C63" s="4"/>
      <c r="D63" s="4"/>
      <c r="F63" s="712" t="s">
        <v>374</v>
      </c>
      <c r="G63" s="4"/>
      <c r="H63" s="4"/>
    </row>
    <row r="64" spans="3:8" ht="31.5" customHeight="1" x14ac:dyDescent="0.2">
      <c r="C64" s="4"/>
      <c r="D64" s="4"/>
      <c r="E64" s="843" t="s">
        <v>183</v>
      </c>
      <c r="F64" s="843"/>
      <c r="G64" s="4"/>
      <c r="H64" s="4"/>
    </row>
    <row r="65" spans="3:8" ht="15.95" customHeight="1" x14ac:dyDescent="0.2">
      <c r="C65" s="4"/>
      <c r="D65" s="4"/>
      <c r="F65" s="456" t="s">
        <v>184</v>
      </c>
      <c r="G65" s="4"/>
      <c r="H65" s="4"/>
    </row>
    <row r="66" spans="3:8" ht="15.95" customHeight="1" x14ac:dyDescent="0.2">
      <c r="C66" s="4"/>
      <c r="D66" s="4"/>
      <c r="F66" s="110"/>
      <c r="G66" s="4"/>
      <c r="H66" s="4"/>
    </row>
    <row r="67" spans="3:8" ht="15.75" customHeight="1" x14ac:dyDescent="0.2">
      <c r="C67" s="4"/>
      <c r="D67" s="840" t="s">
        <v>168</v>
      </c>
      <c r="E67" s="840"/>
      <c r="F67" s="841"/>
      <c r="G67" s="27"/>
      <c r="H67" s="27"/>
    </row>
    <row r="68" spans="3:8" ht="48" customHeight="1" x14ac:dyDescent="0.2">
      <c r="E68" s="839" t="s">
        <v>238</v>
      </c>
      <c r="F68" s="839"/>
    </row>
    <row r="69" spans="3:8" ht="48" customHeight="1" x14ac:dyDescent="0.2">
      <c r="E69" s="839" t="s">
        <v>239</v>
      </c>
      <c r="F69" s="839"/>
    </row>
    <row r="70" spans="3:8" ht="48" customHeight="1" x14ac:dyDescent="0.2">
      <c r="E70" s="839" t="s">
        <v>240</v>
      </c>
      <c r="F70" s="839"/>
    </row>
    <row r="71" spans="3:8" ht="48" customHeight="1" x14ac:dyDescent="0.2">
      <c r="E71" s="839" t="s">
        <v>241</v>
      </c>
      <c r="F71" s="839"/>
    </row>
    <row r="72" spans="3:8" ht="15.95" customHeight="1" x14ac:dyDescent="0.2">
      <c r="E72" s="359"/>
      <c r="F72" s="359"/>
    </row>
    <row r="73" spans="3:8" ht="15.95" customHeight="1" x14ac:dyDescent="0.2"/>
    <row r="74" spans="3:8" ht="15.95" customHeight="1" x14ac:dyDescent="0.2"/>
    <row r="75" spans="3:8" ht="15.95" customHeight="1" x14ac:dyDescent="0.2"/>
    <row r="76" spans="3:8" ht="15.95" customHeight="1" x14ac:dyDescent="0.2"/>
    <row r="77" spans="3:8" ht="15.95" customHeight="1" x14ac:dyDescent="0.2"/>
    <row r="78" spans="3:8" ht="15.95" customHeight="1" x14ac:dyDescent="0.2"/>
    <row r="79" spans="3:8" ht="15.95" customHeight="1" x14ac:dyDescent="0.2"/>
    <row r="80" spans="3:8"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row r="511" ht="15.95" customHeight="1" x14ac:dyDescent="0.2"/>
    <row r="512" ht="15.95" customHeight="1" x14ac:dyDescent="0.2"/>
    <row r="513" ht="15.95" customHeight="1" x14ac:dyDescent="0.2"/>
    <row r="514" ht="15.95" customHeight="1" x14ac:dyDescent="0.2"/>
    <row r="515" ht="15.95" customHeight="1" x14ac:dyDescent="0.2"/>
    <row r="516" ht="15.95" customHeight="1" x14ac:dyDescent="0.2"/>
    <row r="517" ht="15.95" customHeight="1" x14ac:dyDescent="0.2"/>
    <row r="518" ht="15.95" customHeight="1" x14ac:dyDescent="0.2"/>
  </sheetData>
  <mergeCells count="27">
    <mergeCell ref="D7:F7"/>
    <mergeCell ref="D13:F13"/>
    <mergeCell ref="N11:O11"/>
    <mergeCell ref="L11:M11"/>
    <mergeCell ref="E32:F32"/>
    <mergeCell ref="E8:F8"/>
    <mergeCell ref="E14:F14"/>
    <mergeCell ref="D23:F23"/>
    <mergeCell ref="E24:F24"/>
    <mergeCell ref="D30:F30"/>
    <mergeCell ref="E31:F31"/>
    <mergeCell ref="E71:F71"/>
    <mergeCell ref="E68:F68"/>
    <mergeCell ref="E69:F69"/>
    <mergeCell ref="E70:F70"/>
    <mergeCell ref="D38:F38"/>
    <mergeCell ref="D46:F46"/>
    <mergeCell ref="D53:F53"/>
    <mergeCell ref="D60:F60"/>
    <mergeCell ref="D67:F67"/>
    <mergeCell ref="E61:F61"/>
    <mergeCell ref="E40:F40"/>
    <mergeCell ref="E47:F47"/>
    <mergeCell ref="E54:F54"/>
    <mergeCell ref="E55:F55"/>
    <mergeCell ref="E39:F39"/>
    <mergeCell ref="E64:F64"/>
  </mergeCells>
  <hyperlinks>
    <hyperlink ref="D7:E7" location="CUADRO_RESUMEN!A1" tooltip="CUADRO_RESUMEN" display="CUADRO RESUMEN"/>
    <hyperlink ref="D7:F7" location="'LABURPEN KOADROA'!A1" tooltip="LABURPEN_KOADROA" display="LABURPEN KOADROA"/>
    <hyperlink ref="D13" location="plantilla_vertical!A1" display="SERVICIO DE ACOGIMIENTO DE URGENCIA"/>
    <hyperlink ref="D13:E13" location="FORAL_1!A1" tooltip="FORAL" display="ÁMBITO FORAL- 1"/>
    <hyperlink ref="D13:F13" location="'FORALA_1 (OROKORRA)'!A1" tooltip="FORALA_1" display="ESPARRU FORALA - 1 (OKORRA)"/>
    <hyperlink ref="D38" location="plantilla_vertical!A1" display="SERVICIO DE ACOGIMIENTO DE URGENCIA"/>
    <hyperlink ref="D38:E38" location="FORAL_2!A1" tooltip="FORAL" display="ÁMBITO FORAL- 2"/>
    <hyperlink ref="D38:F38" location="'FORALA_4 (SEXU IND.)'!A1" tooltip="FORALA_4" display="ESPARRU FORALA- 4 (SEXU-INDARKERIA)"/>
    <hyperlink ref="D46" location="plantilla_vertical!A1" display="SERVICIO DE ACOGIMIENTO DE URGENCIA"/>
    <hyperlink ref="D46:E46" location="FORAL_2!A1" tooltip="FORAL" display="ÁMBITO FORAL- 2"/>
    <hyperlink ref="D46:F46" location="'FORALA_5 (ZEHARKAKO BIK.)'!A1" tooltip="FORALA_5" display="ESPARRU FORALA - 5 (ZEHARKAKO BIKTIMAK)"/>
    <hyperlink ref="D53:F53" location="'FORALA_6 (ERASOTZAILEAK)'!A1" tooltip="FORALA_6" display="ESPARRU FORALA- 6 (ERASOTZAILEAK)"/>
    <hyperlink ref="D60" location="plantilla_vertical!A1" display="SERVICIO DE ACOGIMIENTO DE URGENCIA"/>
    <hyperlink ref="D60:E60" location="FORAL_2!A1" tooltip="FORAL" display="ÁMBITO FORAL- 2"/>
    <hyperlink ref="D60:F60" location="'FORALA_7 (ADINGABEAK)'!A1" tooltip="FORALA_7" display="ESPARRU FORALA- 7 (ADINGABEAK)"/>
    <hyperlink ref="D67" location="plantilla_horizontal!A1" display="CENTROS DE MEDIA O LARGA ESTANCIA"/>
    <hyperlink ref="D67:E67" location="MUNICIPIOS_MANCOMUNIDADES!A1" tooltip="MUNICIPIOS_MANCOMUNIDADES" display="ÁMBITO MUNICIPAL Y MANCOMUNIDADES"/>
    <hyperlink ref="D67:F67" location="UDALERRI_MANKO!A1" tooltip="UDAL_MANKO" display="UDALERRIEN ETA MANKOMUNITATEEN EREMUA"/>
    <hyperlink ref="D23:F23" location="'FORALA_2 (BIKOTE IND.)'!A1" display="ESPARRU FORALA - 2 (BIKOTEKIDEAREN/BIKOTEKIDE OHIAREN INDARKERIA)"/>
    <hyperlink ref="D30:F30" location="'FORALA_3 (FAMILIA BARRUKO IND.)'!A1" display="ESPARRU FORALA - 3 (FAMILIA BARRUKO INDARKERIA)"/>
  </hyperlinks>
  <pageMargins left="0.6692913385826772" right="0.47244094488188981" top="0.39370078740157483" bottom="0.6692913385826772" header="0" footer="0"/>
  <pageSetup paperSize="9" fitToHeight="0" orientation="portrait" r:id="rId1"/>
  <headerFooter alignWithMargins="0"/>
  <rowBreaks count="2" manualBreakCount="2">
    <brk id="36" min="2" max="6" man="1"/>
    <brk id="65" min="2"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107"/>
  <sheetViews>
    <sheetView showGridLines="0" zoomScaleNormal="100" workbookViewId="0"/>
  </sheetViews>
  <sheetFormatPr baseColWidth="10" defaultColWidth="11.42578125" defaultRowHeight="12.75" x14ac:dyDescent="0.2"/>
  <cols>
    <col min="1" max="1" width="11.42578125" style="4" customWidth="1"/>
    <col min="2" max="2" width="5.7109375" style="4" customWidth="1"/>
    <col min="3" max="3" width="3.7109375" style="4" customWidth="1"/>
    <col min="4" max="4" width="4.7109375" style="4" customWidth="1"/>
    <col min="5" max="5" width="26.42578125" style="4" customWidth="1"/>
    <col min="6" max="7" width="11" style="4" customWidth="1"/>
    <col min="8" max="8" width="11.5703125" style="4" customWidth="1"/>
    <col min="9" max="10" width="11" style="4" customWidth="1"/>
    <col min="11" max="16384" width="11.42578125" style="4"/>
  </cols>
  <sheetData>
    <row r="1" spans="2:15" s="1" customFormat="1" ht="15.95" customHeight="1" x14ac:dyDescent="0.2"/>
    <row r="2" spans="2:15" s="1" customFormat="1" ht="12" customHeight="1" x14ac:dyDescent="0.2">
      <c r="B2" s="2"/>
      <c r="C2" s="3"/>
      <c r="D2" s="3"/>
      <c r="F2" s="3"/>
      <c r="G2" s="3"/>
      <c r="H2" s="3"/>
      <c r="I2" s="3"/>
      <c r="J2" s="3"/>
      <c r="K2" s="3"/>
      <c r="L2" s="2"/>
    </row>
    <row r="3" spans="2:15" s="1" customFormat="1" ht="12" customHeight="1" x14ac:dyDescent="0.2">
      <c r="B3" s="2"/>
      <c r="C3" s="3"/>
      <c r="D3" s="3"/>
      <c r="E3" s="3" t="s">
        <v>75</v>
      </c>
      <c r="F3" s="3"/>
      <c r="G3" s="3"/>
      <c r="H3" s="3"/>
      <c r="I3" s="3"/>
      <c r="J3" s="3"/>
      <c r="K3" s="3"/>
      <c r="L3" s="2"/>
    </row>
    <row r="4" spans="2:15" s="1" customFormat="1" ht="12" customHeight="1" x14ac:dyDescent="0.2">
      <c r="B4" s="2"/>
      <c r="C4" s="3"/>
      <c r="D4" s="3"/>
      <c r="E4" s="3"/>
      <c r="F4" s="3"/>
      <c r="G4" s="3"/>
      <c r="H4" s="3"/>
      <c r="I4" s="3"/>
      <c r="J4" s="3"/>
      <c r="K4" s="3"/>
      <c r="L4" s="2"/>
    </row>
    <row r="5" spans="2:15" s="1" customFormat="1" ht="24" customHeight="1" x14ac:dyDescent="0.2">
      <c r="C5" s="681"/>
      <c r="D5" s="681"/>
      <c r="E5" s="681"/>
    </row>
    <row r="6" spans="2:15" ht="15.95" customHeight="1" x14ac:dyDescent="0.2">
      <c r="C6" s="105" t="s">
        <v>142</v>
      </c>
      <c r="D6" s="106"/>
      <c r="E6" s="106"/>
      <c r="F6" s="106"/>
      <c r="L6" s="1"/>
    </row>
    <row r="7" spans="2:15" ht="15" customHeight="1" x14ac:dyDescent="0.2">
      <c r="D7" s="5"/>
      <c r="E7" s="5"/>
      <c r="F7" s="5"/>
      <c r="G7" s="5"/>
      <c r="H7" s="5"/>
      <c r="I7" s="5"/>
      <c r="J7" s="5"/>
      <c r="K7" s="5"/>
      <c r="L7" s="1"/>
      <c r="M7" s="1"/>
      <c r="N7" s="1"/>
      <c r="O7" s="1"/>
    </row>
    <row r="8" spans="2:15" ht="15" customHeight="1" x14ac:dyDescent="0.2">
      <c r="D8" s="5"/>
      <c r="E8" s="5"/>
      <c r="F8" s="5"/>
      <c r="G8" s="5"/>
      <c r="H8" s="5"/>
      <c r="I8" s="5"/>
      <c r="J8" s="5"/>
      <c r="K8" s="5"/>
      <c r="L8" s="1"/>
    </row>
    <row r="9" spans="2:15" ht="15" customHeight="1" x14ac:dyDescent="0.2">
      <c r="D9" s="5"/>
      <c r="E9" s="5"/>
      <c r="F9" s="5"/>
      <c r="G9" s="5"/>
      <c r="H9" s="5"/>
      <c r="I9" s="5"/>
      <c r="J9" s="5"/>
      <c r="K9" s="5"/>
      <c r="L9" s="5"/>
      <c r="M9" s="1"/>
      <c r="N9" s="1"/>
      <c r="O9" s="1"/>
    </row>
    <row r="10" spans="2:15" ht="15" customHeight="1" x14ac:dyDescent="0.2">
      <c r="D10" s="5"/>
      <c r="E10" s="5"/>
      <c r="F10" s="5"/>
      <c r="G10" s="5"/>
      <c r="H10" s="5"/>
      <c r="I10" s="5"/>
      <c r="J10" s="5"/>
      <c r="K10" s="5"/>
      <c r="L10" s="5"/>
    </row>
    <row r="11" spans="2:15" ht="6.95" customHeight="1" x14ac:dyDescent="0.2">
      <c r="D11" s="682"/>
      <c r="E11" s="682"/>
      <c r="F11" s="682"/>
      <c r="G11" s="682"/>
      <c r="H11" s="5"/>
      <c r="I11" s="5"/>
      <c r="J11" s="5"/>
      <c r="K11" s="5"/>
      <c r="L11" s="5"/>
      <c r="M11" s="5"/>
      <c r="N11" s="5"/>
    </row>
    <row r="12" spans="2:15" ht="18" customHeight="1" x14ac:dyDescent="0.2">
      <c r="C12" s="6" t="s">
        <v>143</v>
      </c>
      <c r="D12" s="106"/>
      <c r="E12" s="106"/>
      <c r="F12" s="106"/>
      <c r="G12" s="106"/>
      <c r="H12" s="106"/>
      <c r="I12" s="106"/>
      <c r="J12" s="106"/>
    </row>
    <row r="13" spans="2:15" ht="6.95" customHeight="1" x14ac:dyDescent="0.2">
      <c r="C13" s="106"/>
      <c r="D13" s="106"/>
      <c r="E13" s="106"/>
      <c r="F13" s="106"/>
      <c r="G13" s="106"/>
      <c r="H13" s="106"/>
      <c r="I13" s="106"/>
      <c r="J13" s="106"/>
      <c r="K13" s="106"/>
    </row>
    <row r="14" spans="2:15" ht="33.75" customHeight="1" x14ac:dyDescent="0.2">
      <c r="C14" s="7"/>
      <c r="D14" s="8" t="s">
        <v>144</v>
      </c>
      <c r="E14" s="9"/>
      <c r="F14" s="10" t="s">
        <v>145</v>
      </c>
      <c r="G14" s="10" t="s">
        <v>146</v>
      </c>
      <c r="H14" s="10" t="s">
        <v>147</v>
      </c>
      <c r="I14" s="10" t="s">
        <v>148</v>
      </c>
      <c r="J14" s="10" t="s">
        <v>149</v>
      </c>
      <c r="K14" s="10" t="s">
        <v>150</v>
      </c>
    </row>
    <row r="15" spans="2:15" ht="13.5" customHeight="1" x14ac:dyDescent="0.2">
      <c r="D15" s="11" t="s">
        <v>0</v>
      </c>
      <c r="E15" s="12" t="s">
        <v>151</v>
      </c>
      <c r="F15" s="107" t="s">
        <v>1</v>
      </c>
      <c r="G15" s="107" t="s">
        <v>1</v>
      </c>
      <c r="H15" s="683" t="s">
        <v>1</v>
      </c>
      <c r="I15" s="13" t="s">
        <v>1</v>
      </c>
      <c r="J15" s="13" t="s">
        <v>1</v>
      </c>
      <c r="K15" s="107" t="s">
        <v>1</v>
      </c>
      <c r="L15" s="684"/>
    </row>
    <row r="16" spans="2:15" ht="13.5" customHeight="1" x14ac:dyDescent="0.2">
      <c r="D16" s="14"/>
      <c r="E16" s="346" t="s">
        <v>84</v>
      </c>
      <c r="F16" s="114" t="s">
        <v>1</v>
      </c>
      <c r="G16" s="345" t="s">
        <v>1</v>
      </c>
      <c r="H16" s="690" t="s">
        <v>2</v>
      </c>
      <c r="I16" s="115" t="s">
        <v>2</v>
      </c>
      <c r="J16" s="115" t="s">
        <v>2</v>
      </c>
      <c r="K16" s="117" t="s">
        <v>2</v>
      </c>
    </row>
    <row r="17" spans="4:19" ht="13.5" customHeight="1" x14ac:dyDescent="0.2">
      <c r="D17" s="15"/>
      <c r="E17" s="118" t="s">
        <v>4</v>
      </c>
      <c r="F17" s="113" t="s">
        <v>1</v>
      </c>
      <c r="G17" s="113"/>
      <c r="H17" s="686" t="s">
        <v>1</v>
      </c>
      <c r="I17" s="112" t="s">
        <v>2</v>
      </c>
      <c r="J17" s="112" t="s">
        <v>2</v>
      </c>
      <c r="K17" s="111" t="s">
        <v>2</v>
      </c>
    </row>
    <row r="18" spans="4:19" ht="13.5" customHeight="1" x14ac:dyDescent="0.2">
      <c r="D18" s="15"/>
      <c r="E18" s="118" t="s">
        <v>5</v>
      </c>
      <c r="F18" s="111" t="s">
        <v>2</v>
      </c>
      <c r="G18" s="111" t="s">
        <v>2</v>
      </c>
      <c r="H18" s="687" t="s">
        <v>2</v>
      </c>
      <c r="I18" s="112" t="s">
        <v>2</v>
      </c>
      <c r="J18" s="112" t="s">
        <v>2</v>
      </c>
      <c r="K18" s="111" t="s">
        <v>2</v>
      </c>
    </row>
    <row r="19" spans="4:19" ht="13.5" customHeight="1" x14ac:dyDescent="0.2">
      <c r="D19" s="15"/>
      <c r="E19" s="118" t="s">
        <v>102</v>
      </c>
      <c r="F19" s="111" t="s">
        <v>2</v>
      </c>
      <c r="G19" s="111" t="s">
        <v>2</v>
      </c>
      <c r="H19" s="687" t="s">
        <v>2</v>
      </c>
      <c r="I19" s="112" t="s">
        <v>2</v>
      </c>
      <c r="J19" s="112" t="s">
        <v>2</v>
      </c>
      <c r="K19" s="111" t="s">
        <v>2</v>
      </c>
    </row>
    <row r="20" spans="4:19" ht="13.5" customHeight="1" x14ac:dyDescent="0.2">
      <c r="D20" s="15"/>
      <c r="E20" s="118" t="s">
        <v>6</v>
      </c>
      <c r="F20" s="113" t="s">
        <v>1</v>
      </c>
      <c r="G20" s="113" t="s">
        <v>1</v>
      </c>
      <c r="H20" s="687" t="s">
        <v>2</v>
      </c>
      <c r="I20" s="112" t="s">
        <v>2</v>
      </c>
      <c r="J20" s="112" t="s">
        <v>2</v>
      </c>
      <c r="K20" s="111" t="s">
        <v>2</v>
      </c>
    </row>
    <row r="21" spans="4:19" ht="13.5" customHeight="1" x14ac:dyDescent="0.2">
      <c r="D21" s="15"/>
      <c r="E21" s="118" t="s">
        <v>8</v>
      </c>
      <c r="F21" s="113" t="s">
        <v>1</v>
      </c>
      <c r="G21" s="113" t="s">
        <v>1</v>
      </c>
      <c r="H21" s="686" t="s">
        <v>1</v>
      </c>
      <c r="I21" s="112" t="s">
        <v>2</v>
      </c>
      <c r="J21" s="112" t="s">
        <v>2</v>
      </c>
      <c r="K21" s="111" t="s">
        <v>2</v>
      </c>
    </row>
    <row r="22" spans="4:19" ht="13.5" customHeight="1" x14ac:dyDescent="0.2">
      <c r="D22" s="15"/>
      <c r="E22" s="118" t="s">
        <v>9</v>
      </c>
      <c r="F22" s="113" t="s">
        <v>1</v>
      </c>
      <c r="G22" s="113" t="s">
        <v>1</v>
      </c>
      <c r="H22" s="686" t="s">
        <v>1</v>
      </c>
      <c r="I22" s="112" t="s">
        <v>2</v>
      </c>
      <c r="J22" s="112" t="s">
        <v>2</v>
      </c>
      <c r="K22" s="111" t="s">
        <v>2</v>
      </c>
    </row>
    <row r="23" spans="4:19" ht="13.5" customHeight="1" x14ac:dyDescent="0.2">
      <c r="D23" s="15"/>
      <c r="E23" s="118" t="s">
        <v>10</v>
      </c>
      <c r="F23" s="111" t="s">
        <v>2</v>
      </c>
      <c r="G23" s="113" t="s">
        <v>1</v>
      </c>
      <c r="H23" s="687" t="s">
        <v>2</v>
      </c>
      <c r="I23" s="112" t="s">
        <v>2</v>
      </c>
      <c r="J23" s="112" t="s">
        <v>2</v>
      </c>
      <c r="K23" s="111" t="s">
        <v>2</v>
      </c>
    </row>
    <row r="24" spans="4:19" ht="13.5" customHeight="1" x14ac:dyDescent="0.2">
      <c r="D24" s="15"/>
      <c r="E24" s="118" t="s">
        <v>12</v>
      </c>
      <c r="F24" s="113" t="s">
        <v>1</v>
      </c>
      <c r="G24" s="113" t="s">
        <v>1</v>
      </c>
      <c r="H24" s="693" t="s">
        <v>101</v>
      </c>
      <c r="I24" s="112" t="s">
        <v>2</v>
      </c>
      <c r="J24" s="112" t="s">
        <v>2</v>
      </c>
      <c r="K24" s="111" t="s">
        <v>2</v>
      </c>
    </row>
    <row r="25" spans="4:19" ht="13.5" customHeight="1" x14ac:dyDescent="0.2">
      <c r="D25" s="15"/>
      <c r="E25" s="118" t="s">
        <v>13</v>
      </c>
      <c r="F25" s="113" t="s">
        <v>1</v>
      </c>
      <c r="G25" s="111" t="s">
        <v>2</v>
      </c>
      <c r="H25" s="687" t="s">
        <v>2</v>
      </c>
      <c r="I25" s="112" t="s">
        <v>2</v>
      </c>
      <c r="J25" s="112" t="s">
        <v>2</v>
      </c>
      <c r="K25" s="111" t="s">
        <v>2</v>
      </c>
    </row>
    <row r="26" spans="4:19" ht="13.5" customHeight="1" x14ac:dyDescent="0.2">
      <c r="D26" s="15"/>
      <c r="E26" s="118" t="s">
        <v>89</v>
      </c>
      <c r="F26" s="111" t="s">
        <v>2</v>
      </c>
      <c r="G26" s="111" t="s">
        <v>2</v>
      </c>
      <c r="H26" s="686" t="s">
        <v>1</v>
      </c>
      <c r="I26" s="112" t="s">
        <v>2</v>
      </c>
      <c r="J26" s="112" t="s">
        <v>2</v>
      </c>
      <c r="K26" s="111" t="s">
        <v>2</v>
      </c>
    </row>
    <row r="27" spans="4:19" ht="13.5" customHeight="1" x14ac:dyDescent="0.2">
      <c r="D27" s="15"/>
      <c r="E27" s="118" t="s">
        <v>14</v>
      </c>
      <c r="F27" s="111" t="s">
        <v>2</v>
      </c>
      <c r="G27" s="113" t="s">
        <v>1</v>
      </c>
      <c r="H27" s="686" t="s">
        <v>1</v>
      </c>
      <c r="I27" s="112" t="s">
        <v>2</v>
      </c>
      <c r="J27" s="112" t="s">
        <v>2</v>
      </c>
      <c r="K27" s="111" t="s">
        <v>2</v>
      </c>
    </row>
    <row r="28" spans="4:19" ht="13.5" customHeight="1" x14ac:dyDescent="0.2">
      <c r="D28" s="15"/>
      <c r="E28" s="118" t="s">
        <v>15</v>
      </c>
      <c r="F28" s="113" t="s">
        <v>1</v>
      </c>
      <c r="G28" s="113" t="s">
        <v>1</v>
      </c>
      <c r="H28" s="686" t="s">
        <v>1</v>
      </c>
      <c r="I28" s="112" t="s">
        <v>2</v>
      </c>
      <c r="J28" s="112" t="s">
        <v>2</v>
      </c>
      <c r="K28" s="111" t="s">
        <v>2</v>
      </c>
    </row>
    <row r="29" spans="4:19" ht="13.5" customHeight="1" x14ac:dyDescent="0.2">
      <c r="D29" s="15"/>
      <c r="E29" s="118" t="s">
        <v>16</v>
      </c>
      <c r="F29" s="111" t="s">
        <v>2</v>
      </c>
      <c r="G29" s="113" t="s">
        <v>1</v>
      </c>
      <c r="H29" s="687" t="s">
        <v>2</v>
      </c>
      <c r="I29" s="112" t="s">
        <v>2</v>
      </c>
      <c r="J29" s="112" t="s">
        <v>2</v>
      </c>
      <c r="K29" s="111" t="s">
        <v>2</v>
      </c>
    </row>
    <row r="30" spans="4:19" ht="13.5" customHeight="1" x14ac:dyDescent="0.2">
      <c r="D30" s="15"/>
      <c r="E30" s="119" t="s">
        <v>76</v>
      </c>
      <c r="F30" s="111" t="s">
        <v>2</v>
      </c>
      <c r="G30" s="111" t="s">
        <v>2</v>
      </c>
      <c r="H30" s="687" t="s">
        <v>2</v>
      </c>
      <c r="I30" s="112" t="s">
        <v>2</v>
      </c>
      <c r="J30" s="112" t="s">
        <v>2</v>
      </c>
      <c r="K30" s="111" t="s">
        <v>2</v>
      </c>
    </row>
    <row r="31" spans="4:19" ht="13.5" customHeight="1" x14ac:dyDescent="0.2">
      <c r="D31" s="15"/>
      <c r="E31" s="118" t="s">
        <v>17</v>
      </c>
      <c r="F31" s="113" t="s">
        <v>1</v>
      </c>
      <c r="G31" s="113" t="s">
        <v>1</v>
      </c>
      <c r="H31" s="686" t="s">
        <v>1</v>
      </c>
      <c r="I31" s="112" t="s">
        <v>2</v>
      </c>
      <c r="J31" s="112" t="s">
        <v>2</v>
      </c>
      <c r="K31" s="111" t="s">
        <v>2</v>
      </c>
      <c r="L31" s="106"/>
      <c r="M31" s="106"/>
      <c r="N31" s="106"/>
      <c r="O31" s="106"/>
      <c r="P31" s="106"/>
      <c r="Q31" s="106"/>
      <c r="R31" s="106"/>
      <c r="S31" s="106"/>
    </row>
    <row r="32" spans="4:19" ht="13.5" customHeight="1" x14ac:dyDescent="0.2">
      <c r="D32" s="15"/>
      <c r="E32" s="118" t="s">
        <v>18</v>
      </c>
      <c r="F32" s="111" t="s">
        <v>2</v>
      </c>
      <c r="G32" s="111" t="s">
        <v>2</v>
      </c>
      <c r="H32" s="687" t="s">
        <v>2</v>
      </c>
      <c r="I32" s="112" t="s">
        <v>2</v>
      </c>
      <c r="J32" s="112" t="s">
        <v>2</v>
      </c>
      <c r="K32" s="111" t="s">
        <v>2</v>
      </c>
      <c r="L32" s="144"/>
      <c r="M32" s="106"/>
      <c r="N32" s="106"/>
      <c r="O32" s="106"/>
      <c r="P32" s="106"/>
      <c r="Q32" s="106"/>
      <c r="R32" s="106"/>
      <c r="S32" s="106"/>
    </row>
    <row r="33" spans="4:19" ht="13.5" customHeight="1" x14ac:dyDescent="0.2">
      <c r="D33" s="15"/>
      <c r="E33" s="118" t="s">
        <v>19</v>
      </c>
      <c r="F33" s="111" t="s">
        <v>2</v>
      </c>
      <c r="G33" s="113" t="s">
        <v>1</v>
      </c>
      <c r="H33" s="686" t="s">
        <v>1</v>
      </c>
      <c r="I33" s="112" t="s">
        <v>2</v>
      </c>
      <c r="J33" s="112" t="s">
        <v>2</v>
      </c>
      <c r="K33" s="111" t="s">
        <v>2</v>
      </c>
      <c r="L33" s="106"/>
      <c r="M33" s="106"/>
      <c r="N33" s="106"/>
      <c r="O33" s="106"/>
      <c r="P33" s="106"/>
      <c r="Q33" s="106"/>
      <c r="R33" s="106"/>
      <c r="S33" s="106"/>
    </row>
    <row r="34" spans="4:19" ht="13.5" customHeight="1" x14ac:dyDescent="0.2">
      <c r="D34" s="15"/>
      <c r="E34" s="118" t="s">
        <v>20</v>
      </c>
      <c r="F34" s="113" t="s">
        <v>1</v>
      </c>
      <c r="G34" s="113" t="s">
        <v>1</v>
      </c>
      <c r="H34" s="687" t="s">
        <v>2</v>
      </c>
      <c r="I34" s="112" t="s">
        <v>2</v>
      </c>
      <c r="J34" s="112" t="s">
        <v>2</v>
      </c>
      <c r="K34" s="111" t="s">
        <v>2</v>
      </c>
    </row>
    <row r="35" spans="4:19" ht="13.5" customHeight="1" x14ac:dyDescent="0.2">
      <c r="D35" s="15"/>
      <c r="E35" s="118" t="s">
        <v>21</v>
      </c>
      <c r="F35" s="111" t="s">
        <v>2</v>
      </c>
      <c r="G35" s="111" t="s">
        <v>2</v>
      </c>
      <c r="H35" s="687" t="s">
        <v>2</v>
      </c>
      <c r="I35" s="112" t="s">
        <v>2</v>
      </c>
      <c r="J35" s="112" t="s">
        <v>2</v>
      </c>
      <c r="K35" s="111" t="s">
        <v>2</v>
      </c>
    </row>
    <row r="36" spans="4:19" ht="13.5" customHeight="1" x14ac:dyDescent="0.2">
      <c r="D36" s="15"/>
      <c r="E36" s="118" t="s">
        <v>39</v>
      </c>
      <c r="F36" s="111" t="s">
        <v>2</v>
      </c>
      <c r="G36" s="111" t="s">
        <v>2</v>
      </c>
      <c r="H36" s="687" t="s">
        <v>2</v>
      </c>
      <c r="I36" s="112" t="s">
        <v>2</v>
      </c>
      <c r="J36" s="112" t="s">
        <v>2</v>
      </c>
      <c r="K36" s="111" t="s">
        <v>2</v>
      </c>
    </row>
    <row r="37" spans="4:19" ht="13.5" customHeight="1" x14ac:dyDescent="0.2">
      <c r="D37" s="15"/>
      <c r="E37" s="118" t="s">
        <v>22</v>
      </c>
      <c r="F37" s="111" t="s">
        <v>2</v>
      </c>
      <c r="G37" s="113" t="s">
        <v>1</v>
      </c>
      <c r="H37" s="686" t="s">
        <v>1</v>
      </c>
      <c r="I37" s="112" t="s">
        <v>2</v>
      </c>
      <c r="J37" s="112" t="s">
        <v>2</v>
      </c>
      <c r="K37" s="111" t="s">
        <v>2</v>
      </c>
    </row>
    <row r="38" spans="4:19" ht="13.5" customHeight="1" x14ac:dyDescent="0.2">
      <c r="D38" s="15"/>
      <c r="E38" s="118" t="s">
        <v>49</v>
      </c>
      <c r="F38" s="111" t="s">
        <v>2</v>
      </c>
      <c r="G38" s="113" t="s">
        <v>1</v>
      </c>
      <c r="H38" s="687" t="s">
        <v>2</v>
      </c>
      <c r="I38" s="112" t="s">
        <v>2</v>
      </c>
      <c r="J38" s="112" t="s">
        <v>2</v>
      </c>
      <c r="K38" s="111" t="s">
        <v>2</v>
      </c>
    </row>
    <row r="39" spans="4:19" ht="13.5" customHeight="1" x14ac:dyDescent="0.2">
      <c r="D39" s="15"/>
      <c r="E39" s="118" t="s">
        <v>24</v>
      </c>
      <c r="F39" s="111" t="s">
        <v>2</v>
      </c>
      <c r="G39" s="111" t="s">
        <v>2</v>
      </c>
      <c r="H39" s="685" t="s">
        <v>1</v>
      </c>
      <c r="I39" s="112" t="s">
        <v>2</v>
      </c>
      <c r="J39" s="112" t="s">
        <v>2</v>
      </c>
      <c r="K39" s="111" t="s">
        <v>2</v>
      </c>
    </row>
    <row r="40" spans="4:19" ht="13.5" customHeight="1" x14ac:dyDescent="0.2">
      <c r="D40" s="15"/>
      <c r="E40" s="118" t="s">
        <v>152</v>
      </c>
      <c r="F40" s="111" t="s">
        <v>2</v>
      </c>
      <c r="G40" s="113" t="s">
        <v>1</v>
      </c>
      <c r="H40" s="687" t="s">
        <v>2</v>
      </c>
      <c r="I40" s="112" t="s">
        <v>2</v>
      </c>
      <c r="J40" s="112" t="s">
        <v>2</v>
      </c>
      <c r="K40" s="111" t="s">
        <v>2</v>
      </c>
    </row>
    <row r="41" spans="4:19" ht="13.5" customHeight="1" x14ac:dyDescent="0.2">
      <c r="D41" s="15"/>
      <c r="E41" s="118" t="s">
        <v>25</v>
      </c>
      <c r="F41" s="111" t="s">
        <v>2</v>
      </c>
      <c r="G41" s="113" t="s">
        <v>1</v>
      </c>
      <c r="H41" s="686" t="s">
        <v>1</v>
      </c>
      <c r="I41" s="112" t="s">
        <v>2</v>
      </c>
      <c r="J41" s="112" t="s">
        <v>2</v>
      </c>
      <c r="K41" s="111" t="s">
        <v>2</v>
      </c>
    </row>
    <row r="42" spans="4:19" ht="13.5" customHeight="1" x14ac:dyDescent="0.2">
      <c r="D42" s="15"/>
      <c r="E42" s="118" t="s">
        <v>26</v>
      </c>
      <c r="F42" s="113" t="s">
        <v>1</v>
      </c>
      <c r="G42" s="113" t="s">
        <v>1</v>
      </c>
      <c r="H42" s="686" t="s">
        <v>1</v>
      </c>
      <c r="I42" s="112" t="s">
        <v>2</v>
      </c>
      <c r="J42" s="112" t="s">
        <v>2</v>
      </c>
      <c r="K42" s="111" t="s">
        <v>2</v>
      </c>
    </row>
    <row r="43" spans="4:19" ht="13.5" customHeight="1" x14ac:dyDescent="0.2">
      <c r="D43" s="15"/>
      <c r="E43" s="118" t="s">
        <v>27</v>
      </c>
      <c r="F43" s="113" t="s">
        <v>1</v>
      </c>
      <c r="G43" s="113" t="s">
        <v>1</v>
      </c>
      <c r="H43" s="686" t="s">
        <v>1</v>
      </c>
      <c r="I43" s="112" t="s">
        <v>2</v>
      </c>
      <c r="J43" s="112" t="s">
        <v>2</v>
      </c>
      <c r="K43" s="111" t="s">
        <v>2</v>
      </c>
    </row>
    <row r="44" spans="4:19" ht="13.5" customHeight="1" x14ac:dyDescent="0.2">
      <c r="D44" s="15"/>
      <c r="E44" s="118" t="s">
        <v>28</v>
      </c>
      <c r="F44" s="111" t="s">
        <v>2</v>
      </c>
      <c r="G44" s="113" t="s">
        <v>1</v>
      </c>
      <c r="H44" s="687" t="s">
        <v>2</v>
      </c>
      <c r="I44" s="112" t="s">
        <v>2</v>
      </c>
      <c r="J44" s="112" t="s">
        <v>2</v>
      </c>
      <c r="K44" s="111" t="s">
        <v>2</v>
      </c>
    </row>
    <row r="45" spans="4:19" ht="13.5" customHeight="1" x14ac:dyDescent="0.2">
      <c r="D45" s="15"/>
      <c r="E45" s="118" t="s">
        <v>38</v>
      </c>
      <c r="F45" s="111" t="s">
        <v>2</v>
      </c>
      <c r="G45" s="113" t="s">
        <v>1</v>
      </c>
      <c r="H45" s="686" t="s">
        <v>1</v>
      </c>
      <c r="I45" s="112" t="s">
        <v>2</v>
      </c>
      <c r="J45" s="112" t="s">
        <v>2</v>
      </c>
      <c r="K45" s="111" t="s">
        <v>2</v>
      </c>
    </row>
    <row r="46" spans="4:19" ht="13.5" customHeight="1" x14ac:dyDescent="0.2">
      <c r="D46" s="15"/>
      <c r="E46" s="118" t="s">
        <v>120</v>
      </c>
      <c r="F46" s="345" t="s">
        <v>140</v>
      </c>
      <c r="G46" s="111" t="s">
        <v>2</v>
      </c>
      <c r="H46" s="685" t="s">
        <v>1</v>
      </c>
      <c r="I46" s="112"/>
      <c r="J46" s="112"/>
      <c r="K46" s="111"/>
      <c r="L46" s="1"/>
    </row>
    <row r="47" spans="4:19" ht="13.5" customHeight="1" x14ac:dyDescent="0.2">
      <c r="D47" s="15"/>
      <c r="E47" s="118" t="s">
        <v>40</v>
      </c>
      <c r="F47" s="111" t="s">
        <v>2</v>
      </c>
      <c r="G47" s="111" t="s">
        <v>2</v>
      </c>
      <c r="H47" s="687" t="s">
        <v>2</v>
      </c>
      <c r="I47" s="112" t="s">
        <v>2</v>
      </c>
      <c r="J47" s="112" t="s">
        <v>2</v>
      </c>
      <c r="K47" s="111" t="s">
        <v>2</v>
      </c>
      <c r="L47" s="1"/>
      <c r="M47" s="7"/>
    </row>
    <row r="48" spans="4:19" ht="13.5" customHeight="1" x14ac:dyDescent="0.2">
      <c r="D48" s="15"/>
      <c r="E48" s="118" t="s">
        <v>30</v>
      </c>
      <c r="F48" s="111" t="s">
        <v>2</v>
      </c>
      <c r="G48" s="111" t="s">
        <v>2</v>
      </c>
      <c r="H48" s="687" t="s">
        <v>2</v>
      </c>
      <c r="I48" s="112" t="s">
        <v>2</v>
      </c>
      <c r="J48" s="112" t="s">
        <v>2</v>
      </c>
      <c r="K48" s="111" t="s">
        <v>2</v>
      </c>
    </row>
    <row r="49" spans="3:11" ht="13.5" customHeight="1" x14ac:dyDescent="0.2">
      <c r="D49" s="15"/>
      <c r="E49" s="118" t="s">
        <v>31</v>
      </c>
      <c r="F49" s="111" t="s">
        <v>2</v>
      </c>
      <c r="G49" s="111" t="s">
        <v>2</v>
      </c>
      <c r="H49" s="687" t="s">
        <v>2</v>
      </c>
      <c r="I49" s="112" t="s">
        <v>2</v>
      </c>
      <c r="J49" s="112" t="s">
        <v>2</v>
      </c>
      <c r="K49" s="111" t="s">
        <v>2</v>
      </c>
    </row>
    <row r="50" spans="3:11" ht="13.5" customHeight="1" x14ac:dyDescent="0.2">
      <c r="D50" s="16"/>
      <c r="E50" s="347" t="s">
        <v>32</v>
      </c>
      <c r="F50" s="108" t="s">
        <v>2</v>
      </c>
      <c r="G50" s="108" t="s">
        <v>2</v>
      </c>
      <c r="H50" s="694" t="s">
        <v>1</v>
      </c>
      <c r="I50" s="143" t="s">
        <v>2</v>
      </c>
      <c r="J50" s="143" t="s">
        <v>2</v>
      </c>
      <c r="K50" s="576" t="s">
        <v>2</v>
      </c>
    </row>
    <row r="51" spans="3:11" ht="15.75" customHeight="1" x14ac:dyDescent="0.2">
      <c r="C51" s="106"/>
      <c r="D51" s="139"/>
      <c r="E51" s="140"/>
      <c r="F51" s="141"/>
      <c r="G51" s="141"/>
      <c r="H51" s="688"/>
      <c r="I51" s="141"/>
      <c r="J51" s="141"/>
      <c r="K51" s="141"/>
    </row>
    <row r="52" spans="3:11" ht="15.75" customHeight="1" x14ac:dyDescent="0.2">
      <c r="C52" s="106"/>
      <c r="D52" s="139"/>
      <c r="E52" s="140"/>
      <c r="F52" s="141"/>
      <c r="G52" s="141"/>
      <c r="H52" s="688"/>
      <c r="I52" s="141"/>
      <c r="J52" s="141"/>
      <c r="K52" s="141"/>
    </row>
    <row r="53" spans="3:11" ht="15.75" customHeight="1" x14ac:dyDescent="0.2">
      <c r="C53" s="106"/>
      <c r="D53" s="139"/>
      <c r="E53" s="140"/>
      <c r="F53" s="141"/>
      <c r="G53" s="141"/>
      <c r="H53" s="688"/>
      <c r="I53" s="141"/>
      <c r="J53" s="141"/>
      <c r="K53" s="141"/>
    </row>
    <row r="54" spans="3:11" ht="15.75" customHeight="1" x14ac:dyDescent="0.2">
      <c r="C54" s="106"/>
      <c r="D54" s="139"/>
      <c r="E54" s="140"/>
      <c r="F54" s="141"/>
      <c r="G54" s="141"/>
      <c r="H54" s="688"/>
      <c r="I54" s="141"/>
      <c r="J54" s="141"/>
      <c r="K54" s="141"/>
    </row>
    <row r="55" spans="3:11" ht="15.75" customHeight="1" x14ac:dyDescent="0.2">
      <c r="C55" s="106"/>
      <c r="D55" s="139"/>
      <c r="E55" s="140"/>
      <c r="F55" s="141"/>
      <c r="G55" s="141"/>
      <c r="H55" s="688"/>
      <c r="I55" s="141"/>
      <c r="J55" s="141"/>
      <c r="K55" s="141"/>
    </row>
    <row r="56" spans="3:11" ht="15.75" customHeight="1" x14ac:dyDescent="0.2">
      <c r="C56" s="106"/>
      <c r="D56" s="139"/>
      <c r="E56" s="140"/>
      <c r="F56" s="141"/>
      <c r="G56" s="141"/>
      <c r="H56" s="688"/>
      <c r="I56" s="141"/>
      <c r="J56" s="141"/>
      <c r="K56" s="141"/>
    </row>
    <row r="57" spans="3:11" ht="15.75" customHeight="1" x14ac:dyDescent="0.2">
      <c r="C57" s="106"/>
      <c r="D57" s="106"/>
      <c r="E57" s="106"/>
      <c r="F57" s="106"/>
      <c r="G57" s="106"/>
      <c r="H57" s="106"/>
      <c r="I57" s="106"/>
      <c r="J57" s="689"/>
      <c r="K57" s="106"/>
    </row>
    <row r="58" spans="3:11" ht="15.75" customHeight="1" x14ac:dyDescent="0.2">
      <c r="C58" s="106"/>
      <c r="D58" s="106"/>
      <c r="E58" s="106"/>
      <c r="F58" s="106"/>
      <c r="G58" s="106"/>
      <c r="H58" s="106"/>
      <c r="I58" s="106"/>
      <c r="J58" s="689"/>
      <c r="K58" s="106"/>
    </row>
    <row r="59" spans="3:11" ht="18" customHeight="1" x14ac:dyDescent="0.2">
      <c r="C59" s="7"/>
      <c r="D59" s="18"/>
      <c r="E59" s="18"/>
      <c r="F59" s="18"/>
      <c r="G59" s="18"/>
      <c r="H59" s="18"/>
      <c r="I59" s="18"/>
      <c r="J59" s="18"/>
      <c r="K59" s="18"/>
    </row>
    <row r="60" spans="3:11" ht="12" customHeight="1" x14ac:dyDescent="0.2">
      <c r="C60" s="7"/>
      <c r="D60" s="7"/>
      <c r="E60" s="7"/>
      <c r="F60" s="7"/>
      <c r="G60" s="7"/>
      <c r="H60" s="7"/>
      <c r="I60" s="7"/>
      <c r="J60" s="7"/>
      <c r="K60" s="7"/>
    </row>
    <row r="61" spans="3:11" ht="15.75" customHeight="1" x14ac:dyDescent="0.2">
      <c r="D61" s="19"/>
      <c r="E61" s="19"/>
      <c r="F61" s="19"/>
      <c r="G61" s="19"/>
      <c r="H61" s="19"/>
      <c r="I61" s="19"/>
      <c r="J61" s="19"/>
      <c r="K61" s="19"/>
    </row>
    <row r="62" spans="3:11" ht="18" customHeight="1" x14ac:dyDescent="0.2">
      <c r="C62" s="6" t="s">
        <v>153</v>
      </c>
      <c r="D62" s="106"/>
      <c r="E62" s="106"/>
    </row>
    <row r="63" spans="3:11" ht="6.95" customHeight="1" x14ac:dyDescent="0.2">
      <c r="G63" s="106"/>
      <c r="H63" s="106"/>
      <c r="I63" s="106"/>
      <c r="J63" s="106"/>
    </row>
    <row r="64" spans="3:11" ht="33.75" customHeight="1" x14ac:dyDescent="0.2">
      <c r="C64" s="7"/>
      <c r="D64" s="8" t="s">
        <v>144</v>
      </c>
      <c r="E64" s="9"/>
      <c r="F64" s="10" t="s">
        <v>145</v>
      </c>
      <c r="G64" s="10" t="s">
        <v>146</v>
      </c>
      <c r="H64" s="10" t="s">
        <v>147</v>
      </c>
      <c r="I64" s="10" t="s">
        <v>148</v>
      </c>
      <c r="J64" s="10" t="s">
        <v>149</v>
      </c>
      <c r="K64" s="10" t="s">
        <v>150</v>
      </c>
    </row>
    <row r="65" spans="4:12" ht="15.95" customHeight="1" x14ac:dyDescent="0.2">
      <c r="D65" s="14"/>
      <c r="E65" s="116" t="s">
        <v>33</v>
      </c>
      <c r="F65" s="117" t="s">
        <v>2</v>
      </c>
      <c r="G65" s="117" t="s">
        <v>2</v>
      </c>
      <c r="H65" s="695" t="s">
        <v>2</v>
      </c>
      <c r="I65" s="115" t="s">
        <v>2</v>
      </c>
      <c r="J65" s="115" t="s">
        <v>2</v>
      </c>
      <c r="K65" s="117" t="s">
        <v>2</v>
      </c>
    </row>
    <row r="66" spans="4:12" ht="15.95" customHeight="1" x14ac:dyDescent="0.2">
      <c r="D66" s="15"/>
      <c r="E66" s="120" t="s">
        <v>34</v>
      </c>
      <c r="F66" s="113" t="s">
        <v>1</v>
      </c>
      <c r="G66" s="113" t="s">
        <v>1</v>
      </c>
      <c r="H66" s="696" t="s">
        <v>2</v>
      </c>
      <c r="I66" s="112" t="s">
        <v>2</v>
      </c>
      <c r="J66" s="112" t="s">
        <v>2</v>
      </c>
      <c r="K66" s="111" t="s">
        <v>2</v>
      </c>
    </row>
    <row r="67" spans="4:12" ht="15.95" customHeight="1" x14ac:dyDescent="0.2">
      <c r="D67" s="15"/>
      <c r="E67" s="120" t="s">
        <v>154</v>
      </c>
      <c r="F67" s="113" t="s">
        <v>1</v>
      </c>
      <c r="G67" s="113" t="s">
        <v>1</v>
      </c>
      <c r="H67" s="687" t="s">
        <v>2</v>
      </c>
      <c r="I67" s="112" t="s">
        <v>2</v>
      </c>
      <c r="J67" s="112" t="s">
        <v>2</v>
      </c>
      <c r="K67" s="111" t="s">
        <v>2</v>
      </c>
    </row>
    <row r="68" spans="4:12" ht="15.95" customHeight="1" x14ac:dyDescent="0.2">
      <c r="D68" s="15"/>
      <c r="E68" s="120" t="s">
        <v>63</v>
      </c>
      <c r="F68" s="111" t="s">
        <v>2</v>
      </c>
      <c r="G68" s="113" t="s">
        <v>1</v>
      </c>
      <c r="H68" s="687" t="s">
        <v>2</v>
      </c>
      <c r="I68" s="112" t="s">
        <v>2</v>
      </c>
      <c r="J68" s="112" t="s">
        <v>2</v>
      </c>
      <c r="K68" s="111" t="s">
        <v>2</v>
      </c>
      <c r="L68" s="1"/>
    </row>
    <row r="69" spans="4:12" ht="15.95" customHeight="1" x14ac:dyDescent="0.2">
      <c r="D69" s="15"/>
      <c r="E69" s="120" t="s">
        <v>35</v>
      </c>
      <c r="F69" s="113" t="s">
        <v>1</v>
      </c>
      <c r="G69" s="345" t="s">
        <v>141</v>
      </c>
      <c r="H69" s="687" t="s">
        <v>2</v>
      </c>
      <c r="I69" s="112" t="s">
        <v>2</v>
      </c>
      <c r="J69" s="112" t="s">
        <v>2</v>
      </c>
      <c r="K69" s="111" t="s">
        <v>2</v>
      </c>
      <c r="L69" s="691"/>
    </row>
    <row r="70" spans="4:12" ht="15.95" customHeight="1" x14ac:dyDescent="0.2">
      <c r="D70" s="15"/>
      <c r="E70" s="120" t="s">
        <v>155</v>
      </c>
      <c r="F70" s="111" t="s">
        <v>2</v>
      </c>
      <c r="G70" s="113" t="s">
        <v>1</v>
      </c>
      <c r="H70" s="687" t="s">
        <v>2</v>
      </c>
      <c r="I70" s="112" t="s">
        <v>2</v>
      </c>
      <c r="J70" s="112" t="s">
        <v>2</v>
      </c>
      <c r="K70" s="111" t="s">
        <v>2</v>
      </c>
      <c r="L70" s="1"/>
    </row>
    <row r="71" spans="4:12" ht="15.95" customHeight="1" x14ac:dyDescent="0.2">
      <c r="D71" s="15"/>
      <c r="E71" s="120" t="s">
        <v>80</v>
      </c>
      <c r="F71" s="113" t="s">
        <v>1</v>
      </c>
      <c r="G71" s="113" t="s">
        <v>1</v>
      </c>
      <c r="H71" s="686" t="s">
        <v>1</v>
      </c>
      <c r="I71" s="112" t="s">
        <v>2</v>
      </c>
      <c r="J71" s="112" t="s">
        <v>2</v>
      </c>
      <c r="K71" s="111" t="s">
        <v>2</v>
      </c>
    </row>
    <row r="72" spans="4:12" ht="15.95" customHeight="1" x14ac:dyDescent="0.2">
      <c r="D72" s="15"/>
      <c r="E72" s="120" t="s">
        <v>36</v>
      </c>
      <c r="F72" s="111" t="s">
        <v>2</v>
      </c>
      <c r="G72" s="111" t="s">
        <v>2</v>
      </c>
      <c r="H72" s="686" t="s">
        <v>1</v>
      </c>
      <c r="I72" s="112" t="s">
        <v>2</v>
      </c>
      <c r="J72" s="112" t="s">
        <v>2</v>
      </c>
      <c r="K72" s="111" t="s">
        <v>2</v>
      </c>
    </row>
    <row r="73" spans="4:12" ht="15.95" customHeight="1" x14ac:dyDescent="0.2">
      <c r="D73" s="16"/>
      <c r="E73" s="20" t="s">
        <v>64</v>
      </c>
      <c r="F73" s="108" t="s">
        <v>2</v>
      </c>
      <c r="G73" s="138" t="s">
        <v>1</v>
      </c>
      <c r="H73" s="692" t="s">
        <v>1</v>
      </c>
      <c r="I73" s="17" t="s">
        <v>2</v>
      </c>
      <c r="J73" s="17" t="s">
        <v>2</v>
      </c>
      <c r="K73" s="576" t="s">
        <v>2</v>
      </c>
    </row>
    <row r="74" spans="4:12" ht="15.95" customHeight="1" x14ac:dyDescent="0.2"/>
    <row r="75" spans="4:12" ht="15.95" customHeight="1" x14ac:dyDescent="0.2"/>
    <row r="76" spans="4:12" ht="15.95" customHeight="1" x14ac:dyDescent="0.2">
      <c r="D76" s="681"/>
      <c r="E76" s="106"/>
      <c r="F76" s="106"/>
      <c r="G76" s="106"/>
    </row>
    <row r="77" spans="4:12" ht="15.95" customHeight="1" x14ac:dyDescent="0.2"/>
    <row r="78" spans="4:12" ht="15.95" customHeight="1" x14ac:dyDescent="0.2"/>
    <row r="79" spans="4:12" ht="15.95" customHeight="1" x14ac:dyDescent="0.2"/>
    <row r="80" spans="4:12" ht="15.95" customHeight="1" x14ac:dyDescent="0.2"/>
    <row r="81" spans="3:8" ht="15.95" customHeight="1" x14ac:dyDescent="0.2"/>
    <row r="82" spans="3:8" ht="15.95" customHeight="1" x14ac:dyDescent="0.2"/>
    <row r="83" spans="3:8" ht="15.95" customHeight="1" x14ac:dyDescent="0.2"/>
    <row r="84" spans="3:8" ht="15.95" customHeight="1" x14ac:dyDescent="0.2"/>
    <row r="85" spans="3:8" ht="15.95" customHeight="1" x14ac:dyDescent="0.2"/>
    <row r="86" spans="3:8" ht="15.95" customHeight="1" x14ac:dyDescent="0.2"/>
    <row r="87" spans="3:8" ht="15.95" customHeight="1" x14ac:dyDescent="0.2"/>
    <row r="88" spans="3:8" ht="15.95" customHeight="1" x14ac:dyDescent="0.2"/>
    <row r="89" spans="3:8" ht="15.95" customHeight="1" x14ac:dyDescent="0.2"/>
    <row r="90" spans="3:8" ht="15.95" customHeight="1" x14ac:dyDescent="0.2"/>
    <row r="91" spans="3:8" ht="15.95" customHeight="1" x14ac:dyDescent="0.2"/>
    <row r="92" spans="3:8" ht="15.95" customHeight="1" x14ac:dyDescent="0.2"/>
    <row r="93" spans="3:8" ht="15.95" customHeight="1" x14ac:dyDescent="0.2"/>
    <row r="94" spans="3:8" ht="15.95" customHeight="1" x14ac:dyDescent="0.2"/>
    <row r="95" spans="3:8" ht="15.95" customHeight="1" x14ac:dyDescent="0.2"/>
    <row r="96" spans="3:8" ht="15.95" customHeight="1" x14ac:dyDescent="0.2">
      <c r="C96" s="106"/>
      <c r="D96" s="106"/>
      <c r="E96" s="106"/>
      <c r="F96" s="106"/>
      <c r="G96" s="106"/>
      <c r="H96" s="106"/>
    </row>
    <row r="97" spans="3:12" ht="15.95" customHeight="1" x14ac:dyDescent="0.2">
      <c r="C97" s="106"/>
      <c r="D97" s="681"/>
      <c r="E97" s="106"/>
      <c r="F97" s="106"/>
      <c r="G97" s="106"/>
      <c r="H97" s="106"/>
    </row>
    <row r="98" spans="3:12" ht="15.95" customHeight="1" x14ac:dyDescent="0.2">
      <c r="C98" s="106"/>
      <c r="D98" s="681"/>
      <c r="E98" s="106"/>
      <c r="F98" s="106"/>
      <c r="G98" s="106"/>
      <c r="H98" s="106"/>
    </row>
    <row r="99" spans="3:12" ht="15.95" customHeight="1" x14ac:dyDescent="0.2">
      <c r="C99" s="106"/>
      <c r="D99" s="106"/>
      <c r="E99" s="106"/>
      <c r="F99" s="106"/>
      <c r="G99" s="106"/>
      <c r="H99" s="106"/>
    </row>
    <row r="100" spans="3:12" ht="15.95" customHeight="1" x14ac:dyDescent="0.2">
      <c r="C100" s="106"/>
      <c r="D100" s="106"/>
      <c r="E100" s="106"/>
      <c r="F100" s="106"/>
      <c r="G100" s="106"/>
      <c r="H100" s="106"/>
    </row>
    <row r="101" spans="3:12" ht="15.95" customHeight="1" x14ac:dyDescent="0.2">
      <c r="C101" s="106"/>
      <c r="D101" s="106"/>
      <c r="E101" s="106"/>
      <c r="F101" s="106"/>
      <c r="G101" s="106"/>
      <c r="H101" s="106"/>
    </row>
    <row r="103" spans="3:12" ht="15.75" customHeight="1" x14ac:dyDescent="0.2">
      <c r="D103" s="7"/>
      <c r="E103" s="7"/>
      <c r="F103" s="7"/>
      <c r="G103" s="7"/>
      <c r="H103" s="7"/>
      <c r="I103" s="7"/>
      <c r="J103" s="7"/>
    </row>
    <row r="104" spans="3:12" ht="11.25" customHeight="1" x14ac:dyDescent="0.2">
      <c r="D104" s="18"/>
      <c r="E104" s="18"/>
      <c r="F104" s="18"/>
      <c r="G104" s="18"/>
      <c r="H104" s="18"/>
      <c r="I104" s="18"/>
      <c r="J104" s="18"/>
      <c r="K104" s="18"/>
      <c r="L104"/>
    </row>
    <row r="105" spans="3:12" ht="11.25" customHeight="1" x14ac:dyDescent="0.2">
      <c r="D105" s="7"/>
      <c r="E105" s="7"/>
      <c r="F105" s="7"/>
      <c r="G105" s="7"/>
      <c r="H105" s="7"/>
      <c r="I105" s="7"/>
      <c r="J105" s="7"/>
      <c r="K105" s="7"/>
      <c r="L105"/>
    </row>
    <row r="106" spans="3:12" ht="11.25" customHeight="1" x14ac:dyDescent="0.2">
      <c r="D106" s="19"/>
      <c r="E106" s="19"/>
      <c r="F106" s="19"/>
      <c r="G106" s="19"/>
      <c r="H106" s="19"/>
      <c r="I106" s="19"/>
      <c r="J106" s="19"/>
      <c r="K106" s="19"/>
      <c r="L106"/>
    </row>
    <row r="107" spans="3:12" ht="15.95" customHeight="1" x14ac:dyDescent="0.2"/>
  </sheetData>
  <pageMargins left="0.6692913385826772" right="0.47244094488188981" top="0.39370078740157483" bottom="0.6692913385826772" header="0.19685039370078741" footer="0.19685039370078741"/>
  <pageSetup paperSize="9" scale="91" fitToHeight="0" orientation="portrait" r:id="rId1"/>
  <headerFooter alignWithMargins="0"/>
  <rowBreaks count="1" manualBreakCount="1">
    <brk id="61" min="2"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EE496"/>
  <sheetViews>
    <sheetView showGridLines="0" zoomScaleNormal="100" workbookViewId="0"/>
  </sheetViews>
  <sheetFormatPr baseColWidth="10" defaultRowHeight="12.75" x14ac:dyDescent="0.2"/>
  <cols>
    <col min="1" max="1" width="11.42578125" style="702" customWidth="1"/>
    <col min="2" max="2" width="5.7109375" style="702" customWidth="1"/>
    <col min="3" max="3" width="3.28515625" style="30" customWidth="1"/>
    <col min="4" max="4" width="11.28515625" style="30" customWidth="1"/>
    <col min="5" max="5" width="11.5703125" style="30" customWidth="1"/>
    <col min="6" max="11" width="4.42578125" style="30" hidden="1" customWidth="1"/>
    <col min="12" max="32" width="4.5703125" style="30" hidden="1" customWidth="1"/>
    <col min="33" max="68" width="4.5703125" style="30" customWidth="1"/>
    <col min="69" max="16384" width="11.42578125" style="30"/>
  </cols>
  <sheetData>
    <row r="1" spans="1:135" ht="15.95" customHeight="1" x14ac:dyDescent="0.2">
      <c r="A1" s="701"/>
      <c r="B1" s="701"/>
      <c r="C1" s="28"/>
      <c r="D1" s="28"/>
      <c r="E1" s="28"/>
      <c r="F1" s="34"/>
      <c r="G1" s="28"/>
      <c r="H1" s="28"/>
      <c r="I1" s="34"/>
      <c r="J1" s="28"/>
      <c r="K1" s="28"/>
      <c r="L1" s="34"/>
      <c r="M1" s="28"/>
      <c r="O1" s="35"/>
      <c r="R1" s="35"/>
    </row>
    <row r="2" spans="1:135" ht="12" customHeight="1" x14ac:dyDescent="0.2">
      <c r="A2" s="701"/>
      <c r="B2" s="2"/>
      <c r="C2" s="29"/>
      <c r="D2" s="29"/>
      <c r="E2" s="29"/>
      <c r="F2" s="36"/>
      <c r="G2" s="29"/>
      <c r="H2" s="29"/>
      <c r="I2" s="36"/>
      <c r="J2" s="29"/>
      <c r="K2" s="29"/>
      <c r="L2" s="36"/>
      <c r="M2" s="28"/>
      <c r="O2" s="35"/>
      <c r="R2" s="35"/>
      <c r="BR2" s="847"/>
      <c r="BS2" s="847"/>
      <c r="BT2" s="847"/>
      <c r="BU2" s="847"/>
      <c r="BV2" s="847"/>
      <c r="BW2" s="847"/>
      <c r="BX2" s="847"/>
      <c r="BY2" s="847"/>
      <c r="BZ2" s="847"/>
      <c r="CA2" s="847"/>
      <c r="CB2" s="847"/>
      <c r="CC2" s="847"/>
      <c r="CD2" s="847"/>
      <c r="CE2" s="847"/>
      <c r="CF2" s="847"/>
      <c r="CG2" s="847"/>
      <c r="CH2" s="847"/>
      <c r="CI2" s="847"/>
      <c r="CJ2" s="847"/>
      <c r="CK2" s="847"/>
      <c r="CL2" s="847"/>
      <c r="CM2" s="847"/>
      <c r="CN2" s="847"/>
      <c r="CO2" s="847"/>
      <c r="CP2" s="847"/>
      <c r="CQ2" s="847"/>
      <c r="CR2" s="847"/>
      <c r="CS2" s="847"/>
      <c r="CT2" s="847"/>
      <c r="CU2" s="847"/>
      <c r="CV2" s="847"/>
      <c r="CW2" s="847"/>
      <c r="CX2" s="847"/>
      <c r="CY2" s="847"/>
      <c r="CZ2" s="847"/>
      <c r="DA2" s="847"/>
      <c r="DB2" s="847"/>
      <c r="DC2" s="847"/>
      <c r="DD2" s="847"/>
      <c r="DE2" s="847"/>
      <c r="DF2" s="847"/>
      <c r="DG2" s="847"/>
      <c r="DH2" s="847"/>
      <c r="DI2" s="847"/>
      <c r="DJ2" s="847"/>
      <c r="DK2" s="847"/>
      <c r="DL2" s="847"/>
      <c r="DM2" s="847"/>
      <c r="DN2" s="847"/>
      <c r="DO2" s="847"/>
      <c r="DP2" s="847"/>
      <c r="DQ2" s="847"/>
      <c r="DR2" s="847"/>
      <c r="DS2" s="847"/>
      <c r="DT2" s="847"/>
      <c r="DU2" s="847"/>
      <c r="DV2" s="847"/>
      <c r="DW2" s="847"/>
      <c r="DX2" s="847"/>
      <c r="DY2" s="847"/>
      <c r="DZ2" s="847"/>
      <c r="EA2" s="847"/>
      <c r="EB2" s="847"/>
      <c r="EC2" s="847"/>
      <c r="ED2" s="847"/>
      <c r="EE2" s="847"/>
    </row>
    <row r="3" spans="1:135" ht="12" customHeight="1" x14ac:dyDescent="0.2">
      <c r="A3" s="701"/>
      <c r="B3" s="2"/>
      <c r="C3" s="29"/>
      <c r="D3" s="29"/>
      <c r="E3" s="29"/>
      <c r="F3" s="36"/>
      <c r="G3" s="29"/>
      <c r="H3" s="29"/>
      <c r="I3" s="36"/>
      <c r="J3" s="29"/>
      <c r="K3" s="29"/>
      <c r="L3" s="36"/>
      <c r="M3" s="28"/>
      <c r="O3" s="35"/>
      <c r="R3" s="35"/>
    </row>
    <row r="4" spans="1:135" ht="12" customHeight="1" x14ac:dyDescent="0.2">
      <c r="A4" s="701"/>
      <c r="B4" s="2"/>
      <c r="C4" s="29"/>
      <c r="D4" s="29"/>
      <c r="E4" s="29"/>
      <c r="F4" s="36"/>
      <c r="G4" s="29"/>
      <c r="H4" s="29"/>
      <c r="I4" s="36"/>
      <c r="J4" s="29"/>
      <c r="K4" s="29"/>
      <c r="L4" s="36"/>
      <c r="M4" s="28"/>
      <c r="O4" s="35"/>
      <c r="R4" s="35"/>
    </row>
    <row r="5" spans="1:135" ht="24" customHeight="1" x14ac:dyDescent="0.2">
      <c r="A5" s="701"/>
      <c r="B5" s="701"/>
      <c r="F5" s="35"/>
      <c r="I5" s="35"/>
      <c r="L5" s="35"/>
      <c r="O5" s="35"/>
      <c r="R5" s="35"/>
    </row>
    <row r="6" spans="1:135" ht="18" customHeight="1" x14ac:dyDescent="0.2">
      <c r="C6" s="777" t="s">
        <v>158</v>
      </c>
    </row>
    <row r="7" spans="1:135" ht="18" customHeight="1" x14ac:dyDescent="0.2">
      <c r="C7" s="778" t="s">
        <v>159</v>
      </c>
    </row>
    <row r="8" spans="1:135" ht="20.25" customHeight="1" x14ac:dyDescent="0.2">
      <c r="C8" s="776" t="s">
        <v>185</v>
      </c>
    </row>
    <row r="9" spans="1:135" ht="15.75" customHeight="1" x14ac:dyDescent="0.2">
      <c r="C9" s="668"/>
      <c r="D9" s="668"/>
      <c r="E9" s="668"/>
      <c r="F9" s="668"/>
      <c r="G9" s="668"/>
      <c r="H9" s="668"/>
      <c r="I9" s="668"/>
      <c r="J9" s="668"/>
      <c r="K9" s="668"/>
      <c r="L9" s="668"/>
      <c r="M9" s="668"/>
      <c r="N9" s="668"/>
      <c r="O9" s="668"/>
      <c r="P9" s="668"/>
      <c r="Q9" s="668"/>
      <c r="R9" s="668"/>
      <c r="S9" s="668"/>
      <c r="T9" s="668"/>
      <c r="U9" s="668"/>
      <c r="V9" s="668"/>
      <c r="W9" s="668"/>
      <c r="X9" s="668"/>
      <c r="Y9" s="668"/>
      <c r="Z9" s="668"/>
      <c r="AA9" s="668"/>
      <c r="AB9" s="668"/>
      <c r="AC9" s="668"/>
      <c r="AD9" s="668"/>
      <c r="AE9" s="668"/>
      <c r="AF9" s="668"/>
      <c r="AG9" s="668"/>
      <c r="AH9" s="668"/>
      <c r="AI9" s="668"/>
      <c r="AJ9" s="668"/>
      <c r="AK9" s="668"/>
      <c r="AL9" s="668"/>
      <c r="AM9" s="668"/>
      <c r="AN9" s="668"/>
      <c r="AO9" s="668"/>
      <c r="AP9" s="668"/>
      <c r="AQ9" s="668"/>
      <c r="AR9" s="668"/>
      <c r="AS9" s="668"/>
      <c r="AT9" s="668"/>
      <c r="AU9" s="668"/>
      <c r="AV9" s="668"/>
      <c r="AW9" s="668"/>
      <c r="AX9" s="668"/>
      <c r="AY9" s="668"/>
      <c r="AZ9" s="668"/>
      <c r="BA9" s="668"/>
      <c r="BB9" s="668"/>
      <c r="BC9" s="668"/>
      <c r="BD9" s="668"/>
      <c r="BE9" s="668"/>
      <c r="BF9" s="668"/>
      <c r="BG9" s="668"/>
      <c r="BH9" s="668"/>
      <c r="BI9" s="668"/>
      <c r="BJ9" s="668"/>
      <c r="BK9" s="668"/>
      <c r="BL9" s="668"/>
      <c r="BM9" s="668"/>
      <c r="BN9" s="668"/>
      <c r="BO9" s="668"/>
      <c r="BP9" s="668"/>
    </row>
    <row r="10" spans="1:135" ht="15.75" customHeight="1" x14ac:dyDescent="0.2">
      <c r="C10" s="668"/>
      <c r="D10" s="668"/>
      <c r="E10" s="668"/>
      <c r="F10" s="668"/>
      <c r="G10" s="668"/>
      <c r="H10" s="668"/>
      <c r="I10" s="668"/>
      <c r="J10" s="668"/>
      <c r="K10" s="668"/>
      <c r="L10" s="668"/>
      <c r="M10" s="668"/>
      <c r="N10" s="668"/>
      <c r="O10" s="668"/>
      <c r="P10" s="668"/>
      <c r="Q10" s="668"/>
      <c r="R10" s="668"/>
      <c r="S10" s="668"/>
      <c r="T10" s="668"/>
      <c r="U10" s="668"/>
      <c r="V10" s="668"/>
      <c r="W10" s="668"/>
      <c r="X10" s="668"/>
      <c r="Y10" s="668"/>
      <c r="Z10" s="668"/>
      <c r="AA10" s="668"/>
      <c r="AB10" s="668"/>
      <c r="AC10" s="668"/>
      <c r="AD10" s="668"/>
      <c r="AE10" s="668"/>
      <c r="AF10" s="668"/>
      <c r="AG10" s="668"/>
      <c r="AH10" s="668"/>
      <c r="AI10" s="668"/>
      <c r="AJ10" s="668"/>
      <c r="AK10" s="668"/>
      <c r="AL10" s="668"/>
      <c r="AM10" s="668"/>
      <c r="AN10" s="668"/>
      <c r="AO10" s="668"/>
      <c r="AP10" s="668"/>
      <c r="AQ10" s="668"/>
      <c r="AR10" s="668"/>
      <c r="AS10" s="668"/>
      <c r="AT10" s="668"/>
      <c r="AU10" s="668"/>
      <c r="AV10" s="668"/>
      <c r="AW10" s="668"/>
      <c r="AX10" s="668"/>
      <c r="AY10" s="668"/>
      <c r="AZ10" s="668"/>
      <c r="BA10" s="668"/>
      <c r="BB10" s="668"/>
      <c r="BC10" s="668"/>
      <c r="BD10" s="668"/>
      <c r="BE10" s="668"/>
      <c r="BF10" s="668"/>
      <c r="BG10" s="668"/>
      <c r="BH10" s="668"/>
      <c r="BI10" s="668"/>
      <c r="BJ10" s="668"/>
      <c r="BK10" s="668"/>
      <c r="BL10" s="668"/>
      <c r="BM10" s="668"/>
      <c r="BN10" s="668"/>
      <c r="BO10" s="668"/>
      <c r="BP10" s="668"/>
    </row>
    <row r="11" spans="1:135" ht="15.75" customHeight="1" x14ac:dyDescent="0.2">
      <c r="C11" s="668"/>
      <c r="D11" s="668"/>
      <c r="E11" s="668"/>
      <c r="F11" s="668"/>
      <c r="G11" s="668"/>
      <c r="H11" s="668"/>
      <c r="I11" s="668"/>
      <c r="J11" s="668"/>
      <c r="K11" s="668"/>
      <c r="L11" s="668"/>
      <c r="M11" s="668"/>
      <c r="N11" s="668"/>
      <c r="O11" s="668"/>
      <c r="P11" s="668"/>
      <c r="Q11" s="668"/>
      <c r="R11" s="668"/>
      <c r="S11" s="668"/>
      <c r="T11" s="668"/>
      <c r="U11" s="668"/>
      <c r="V11" s="668"/>
      <c r="W11" s="668"/>
      <c r="X11" s="668"/>
      <c r="Y11" s="668"/>
      <c r="Z11" s="668"/>
      <c r="AA11" s="668"/>
      <c r="AB11" s="668"/>
      <c r="AC11" s="668"/>
      <c r="AD11" s="668"/>
      <c r="AE11" s="668"/>
      <c r="AF11" s="668"/>
      <c r="AG11" s="668"/>
      <c r="AH11" s="668"/>
      <c r="AI11" s="668"/>
      <c r="AJ11" s="668"/>
      <c r="AK11" s="668"/>
      <c r="AL11" s="668"/>
      <c r="AM11" s="668"/>
      <c r="AN11" s="668"/>
      <c r="AO11" s="668"/>
      <c r="AP11" s="668"/>
      <c r="AQ11" s="668"/>
      <c r="AR11" s="668"/>
      <c r="AS11" s="668"/>
      <c r="AT11" s="668"/>
      <c r="AU11" s="668"/>
      <c r="AV11" s="668"/>
      <c r="AW11" s="668"/>
      <c r="AX11" s="668"/>
      <c r="AY11" s="668"/>
      <c r="AZ11" s="668"/>
      <c r="BA11" s="668"/>
      <c r="BB11" s="668"/>
      <c r="BC11" s="668"/>
      <c r="BD11" s="668"/>
      <c r="BE11" s="668"/>
      <c r="BF11" s="668"/>
      <c r="BG11" s="668"/>
      <c r="BH11" s="668"/>
      <c r="BI11" s="668"/>
      <c r="BJ11" s="668"/>
      <c r="BK11" s="668"/>
      <c r="BL11" s="668"/>
      <c r="BM11" s="668"/>
      <c r="BN11" s="668"/>
      <c r="BO11" s="668"/>
      <c r="BP11" s="668"/>
    </row>
    <row r="12" spans="1:135" ht="8.25" customHeight="1" x14ac:dyDescent="0.2">
      <c r="C12" s="668"/>
      <c r="D12" s="668"/>
      <c r="E12" s="668"/>
      <c r="F12" s="668"/>
      <c r="G12" s="668"/>
      <c r="H12" s="668"/>
      <c r="I12" s="668"/>
      <c r="J12" s="668"/>
      <c r="K12" s="668"/>
      <c r="L12" s="668"/>
      <c r="M12" s="668"/>
      <c r="N12" s="668"/>
      <c r="O12" s="668"/>
      <c r="P12" s="668"/>
      <c r="Q12" s="668"/>
      <c r="R12" s="668"/>
      <c r="S12" s="668"/>
      <c r="T12" s="668"/>
      <c r="U12" s="668"/>
      <c r="V12" s="668"/>
      <c r="W12" s="668"/>
      <c r="X12" s="668"/>
      <c r="Y12" s="668"/>
      <c r="Z12" s="668"/>
      <c r="AA12" s="668"/>
      <c r="AB12" s="668"/>
      <c r="AC12" s="668"/>
      <c r="AD12" s="668"/>
      <c r="AE12" s="668"/>
      <c r="AF12" s="668"/>
      <c r="AG12" s="668"/>
      <c r="AH12" s="668"/>
      <c r="AI12" s="668"/>
      <c r="AJ12" s="668"/>
      <c r="AK12" s="668"/>
      <c r="AL12" s="668"/>
      <c r="AM12" s="668"/>
      <c r="AN12" s="668"/>
      <c r="AO12" s="668"/>
      <c r="AP12" s="668"/>
      <c r="AQ12" s="668"/>
      <c r="AR12" s="668"/>
      <c r="AS12" s="668"/>
      <c r="AT12" s="668"/>
      <c r="AU12" s="668"/>
      <c r="AV12" s="668"/>
      <c r="AW12" s="668"/>
      <c r="AX12" s="668"/>
      <c r="AY12" s="668"/>
      <c r="AZ12" s="668"/>
      <c r="BA12" s="668"/>
      <c r="BB12" s="668"/>
      <c r="BC12" s="668"/>
      <c r="BD12" s="668"/>
      <c r="BE12" s="668"/>
      <c r="BF12" s="668"/>
      <c r="BG12" s="668"/>
      <c r="BH12" s="668"/>
      <c r="BI12" s="668"/>
      <c r="BJ12" s="668"/>
      <c r="BK12" s="668"/>
      <c r="BL12" s="668"/>
      <c r="BM12" s="668"/>
      <c r="BN12" s="668"/>
      <c r="BO12" s="668"/>
      <c r="BP12" s="668"/>
    </row>
    <row r="13" spans="1:135" ht="6.75" customHeight="1" x14ac:dyDescent="0.2">
      <c r="C13" s="37"/>
    </row>
    <row r="14" spans="1:135" ht="15.95" customHeight="1" x14ac:dyDescent="0.2">
      <c r="C14" s="28"/>
      <c r="D14" s="28"/>
      <c r="E14" s="28"/>
      <c r="F14" s="28"/>
      <c r="G14" s="28"/>
      <c r="H14" s="28"/>
      <c r="I14" s="28"/>
      <c r="J14" s="28"/>
      <c r="K14" s="28"/>
      <c r="L14" s="28"/>
      <c r="M14" s="28"/>
      <c r="AY14" s="56"/>
      <c r="AZ14" s="56"/>
      <c r="BA14" s="56"/>
    </row>
    <row r="15" spans="1:135" ht="15.95" customHeight="1" x14ac:dyDescent="0.2">
      <c r="C15" s="28"/>
      <c r="D15" s="28"/>
      <c r="E15" s="703"/>
      <c r="F15" s="703"/>
      <c r="G15" s="703"/>
      <c r="H15" s="703"/>
      <c r="I15" s="703"/>
      <c r="J15" s="703"/>
      <c r="K15" s="703"/>
      <c r="L15" s="703"/>
      <c r="M15" s="703"/>
      <c r="N15" s="705"/>
      <c r="O15" s="705"/>
      <c r="P15" s="705"/>
      <c r="Q15" s="705"/>
      <c r="R15" s="705"/>
      <c r="S15" s="705"/>
      <c r="T15" s="705"/>
      <c r="U15" s="705"/>
      <c r="V15" s="705"/>
      <c r="W15" s="705"/>
      <c r="X15" s="705"/>
      <c r="Y15" s="705"/>
      <c r="Z15" s="705"/>
      <c r="AA15" s="705"/>
      <c r="AB15" s="705"/>
      <c r="AC15" s="705"/>
      <c r="AD15" s="705"/>
      <c r="AE15" s="705"/>
      <c r="AF15" s="705"/>
      <c r="AG15" s="705"/>
      <c r="AY15" s="56"/>
      <c r="AZ15" s="56"/>
      <c r="BA15" s="56"/>
    </row>
    <row r="16" spans="1:135" ht="15.95" customHeight="1" x14ac:dyDescent="0.2">
      <c r="C16" s="28"/>
      <c r="D16" s="199" t="s">
        <v>242</v>
      </c>
      <c r="E16" s="28"/>
      <c r="F16" s="28"/>
      <c r="G16" s="28"/>
      <c r="H16" s="28"/>
      <c r="I16" s="28"/>
      <c r="J16" s="28"/>
      <c r="K16" s="28"/>
      <c r="L16" s="28"/>
      <c r="M16" s="28"/>
      <c r="AP16" s="704"/>
      <c r="AQ16" s="704"/>
      <c r="AR16" s="704"/>
      <c r="AS16" s="704"/>
      <c r="AT16" s="704"/>
      <c r="AU16" s="704"/>
      <c r="AV16" s="704"/>
      <c r="AW16" s="704"/>
      <c r="AX16" s="704"/>
      <c r="AY16" s="704"/>
      <c r="AZ16" s="704"/>
      <c r="BA16" s="704"/>
      <c r="BB16" s="704"/>
      <c r="BC16" s="704"/>
      <c r="BD16" s="704"/>
      <c r="BE16" s="704"/>
      <c r="BK16" s="56"/>
    </row>
    <row r="17" spans="1:70" ht="6.95" customHeight="1" x14ac:dyDescent="0.2">
      <c r="C17" s="29"/>
      <c r="D17" s="29"/>
      <c r="E17" s="29"/>
      <c r="F17" s="29"/>
      <c r="G17" s="29"/>
      <c r="H17" s="29"/>
      <c r="I17" s="29"/>
      <c r="J17" s="29"/>
      <c r="K17" s="29"/>
      <c r="L17" s="29"/>
      <c r="AY17" s="56"/>
      <c r="AZ17" s="56"/>
      <c r="BA17" s="56"/>
      <c r="BK17" s="56"/>
    </row>
    <row r="18" spans="1:70" ht="15.95" customHeight="1" x14ac:dyDescent="0.2">
      <c r="D18" s="779" t="s">
        <v>186</v>
      </c>
      <c r="E18" s="88"/>
      <c r="F18" s="57">
        <v>2005</v>
      </c>
      <c r="G18" s="58"/>
      <c r="H18" s="59"/>
      <c r="I18" s="51">
        <v>2006</v>
      </c>
      <c r="J18" s="52"/>
      <c r="K18" s="53"/>
      <c r="L18" s="51">
        <v>2007</v>
      </c>
      <c r="M18" s="52"/>
      <c r="N18" s="53"/>
      <c r="O18" s="51">
        <v>2008</v>
      </c>
      <c r="P18" s="52"/>
      <c r="Q18" s="53"/>
      <c r="R18" s="51">
        <v>2009</v>
      </c>
      <c r="S18" s="52"/>
      <c r="T18" s="53"/>
      <c r="U18" s="51">
        <v>2010</v>
      </c>
      <c r="V18" s="52"/>
      <c r="W18" s="53"/>
      <c r="X18" s="51">
        <v>2011</v>
      </c>
      <c r="Y18" s="52"/>
      <c r="Z18" s="53"/>
      <c r="AA18" s="51">
        <v>2012</v>
      </c>
      <c r="AB18" s="52"/>
      <c r="AC18" s="53"/>
      <c r="AD18" s="51">
        <v>2013</v>
      </c>
      <c r="AE18" s="52"/>
      <c r="AF18" s="53"/>
      <c r="AG18" s="51">
        <v>2014</v>
      </c>
      <c r="AH18" s="52"/>
      <c r="AI18" s="53"/>
      <c r="AJ18" s="51">
        <v>2015</v>
      </c>
      <c r="AK18" s="128"/>
      <c r="AL18" s="142"/>
      <c r="AM18" s="51">
        <v>2016</v>
      </c>
      <c r="AN18" s="128"/>
      <c r="AO18" s="142"/>
      <c r="AP18" s="51">
        <v>2017</v>
      </c>
      <c r="AQ18" s="128"/>
      <c r="AR18" s="74"/>
      <c r="AS18" s="51">
        <v>2018</v>
      </c>
      <c r="AT18" s="128"/>
      <c r="AU18" s="74"/>
      <c r="AV18" s="51">
        <v>2019</v>
      </c>
      <c r="AW18" s="128"/>
      <c r="AX18" s="74"/>
      <c r="AY18" s="343"/>
      <c r="AZ18" s="344">
        <v>2020</v>
      </c>
      <c r="BA18" s="130"/>
      <c r="BB18" s="343"/>
      <c r="BC18" s="344">
        <v>2021</v>
      </c>
      <c r="BD18" s="130"/>
      <c r="BE18" s="343"/>
      <c r="BF18" s="344">
        <v>2022</v>
      </c>
      <c r="BG18" s="130"/>
      <c r="BH18" s="343"/>
      <c r="BI18" s="344">
        <v>2023</v>
      </c>
      <c r="BJ18" s="130"/>
      <c r="BK18" s="343"/>
      <c r="BL18" s="344">
        <v>2024</v>
      </c>
      <c r="BM18" s="130"/>
      <c r="BN18" s="343"/>
      <c r="BO18" s="344">
        <v>2025</v>
      </c>
      <c r="BP18" s="130"/>
      <c r="BR18" s="795"/>
    </row>
    <row r="19" spans="1:70" ht="15.95" customHeight="1" x14ac:dyDescent="0.2">
      <c r="D19" s="780" t="s">
        <v>187</v>
      </c>
      <c r="E19" s="93"/>
      <c r="F19" s="782" t="s">
        <v>191</v>
      </c>
      <c r="G19" s="782" t="s">
        <v>192</v>
      </c>
      <c r="H19" s="782" t="s">
        <v>193</v>
      </c>
      <c r="I19" s="782" t="s">
        <v>191</v>
      </c>
      <c r="J19" s="782" t="s">
        <v>192</v>
      </c>
      <c r="K19" s="782" t="s">
        <v>193</v>
      </c>
      <c r="L19" s="782" t="s">
        <v>191</v>
      </c>
      <c r="M19" s="782" t="s">
        <v>192</v>
      </c>
      <c r="N19" s="782" t="s">
        <v>193</v>
      </c>
      <c r="O19" s="782" t="s">
        <v>191</v>
      </c>
      <c r="P19" s="782" t="s">
        <v>192</v>
      </c>
      <c r="Q19" s="782" t="s">
        <v>193</v>
      </c>
      <c r="R19" s="782" t="s">
        <v>191</v>
      </c>
      <c r="S19" s="782" t="s">
        <v>192</v>
      </c>
      <c r="T19" s="782" t="s">
        <v>193</v>
      </c>
      <c r="U19" s="782" t="s">
        <v>191</v>
      </c>
      <c r="V19" s="782" t="s">
        <v>192</v>
      </c>
      <c r="W19" s="782" t="s">
        <v>193</v>
      </c>
      <c r="X19" s="782" t="s">
        <v>191</v>
      </c>
      <c r="Y19" s="782" t="s">
        <v>192</v>
      </c>
      <c r="Z19" s="782" t="s">
        <v>193</v>
      </c>
      <c r="AA19" s="782" t="s">
        <v>191</v>
      </c>
      <c r="AB19" s="782" t="s">
        <v>192</v>
      </c>
      <c r="AC19" s="782" t="s">
        <v>193</v>
      </c>
      <c r="AD19" s="86" t="s">
        <v>66</v>
      </c>
      <c r="AE19" s="86" t="s">
        <v>67</v>
      </c>
      <c r="AF19" s="86" t="s">
        <v>68</v>
      </c>
      <c r="AG19" s="781" t="s">
        <v>191</v>
      </c>
      <c r="AH19" s="781" t="s">
        <v>192</v>
      </c>
      <c r="AI19" s="781" t="s">
        <v>193</v>
      </c>
      <c r="AJ19" s="782" t="s">
        <v>191</v>
      </c>
      <c r="AK19" s="782" t="s">
        <v>192</v>
      </c>
      <c r="AL19" s="782" t="s">
        <v>193</v>
      </c>
      <c r="AM19" s="782" t="s">
        <v>191</v>
      </c>
      <c r="AN19" s="782" t="s">
        <v>192</v>
      </c>
      <c r="AO19" s="782" t="s">
        <v>193</v>
      </c>
      <c r="AP19" s="782" t="s">
        <v>191</v>
      </c>
      <c r="AQ19" s="782" t="s">
        <v>192</v>
      </c>
      <c r="AR19" s="782" t="s">
        <v>193</v>
      </c>
      <c r="AS19" s="782" t="s">
        <v>191</v>
      </c>
      <c r="AT19" s="782" t="s">
        <v>192</v>
      </c>
      <c r="AU19" s="782" t="s">
        <v>193</v>
      </c>
      <c r="AV19" s="782" t="s">
        <v>191</v>
      </c>
      <c r="AW19" s="782" t="s">
        <v>192</v>
      </c>
      <c r="AX19" s="782" t="s">
        <v>193</v>
      </c>
      <c r="AY19" s="782" t="s">
        <v>191</v>
      </c>
      <c r="AZ19" s="782" t="s">
        <v>192</v>
      </c>
      <c r="BA19" s="782" t="s">
        <v>193</v>
      </c>
      <c r="BB19" s="782" t="s">
        <v>191</v>
      </c>
      <c r="BC19" s="782" t="s">
        <v>192</v>
      </c>
      <c r="BD19" s="782" t="s">
        <v>193</v>
      </c>
      <c r="BE19" s="782" t="s">
        <v>191</v>
      </c>
      <c r="BF19" s="782" t="s">
        <v>192</v>
      </c>
      <c r="BG19" s="782" t="s">
        <v>193</v>
      </c>
      <c r="BH19" s="782" t="s">
        <v>191</v>
      </c>
      <c r="BI19" s="782" t="s">
        <v>192</v>
      </c>
      <c r="BJ19" s="782" t="s">
        <v>193</v>
      </c>
      <c r="BK19" s="782" t="s">
        <v>191</v>
      </c>
      <c r="BL19" s="782" t="s">
        <v>192</v>
      </c>
      <c r="BM19" s="782" t="s">
        <v>193</v>
      </c>
      <c r="BN19" s="782" t="s">
        <v>191</v>
      </c>
      <c r="BO19" s="782" t="s">
        <v>192</v>
      </c>
      <c r="BP19" s="782" t="s">
        <v>193</v>
      </c>
      <c r="BR19" s="795"/>
    </row>
    <row r="20" spans="1:70" ht="15.95" customHeight="1" x14ac:dyDescent="0.2">
      <c r="D20" s="159" t="s">
        <v>189</v>
      </c>
      <c r="E20" s="160"/>
      <c r="F20" s="161">
        <f>SUM(G20:H20)</f>
        <v>658</v>
      </c>
      <c r="G20" s="162">
        <v>591</v>
      </c>
      <c r="H20" s="163">
        <v>67</v>
      </c>
      <c r="I20" s="161">
        <f>SUM(J20:K20)</f>
        <v>765</v>
      </c>
      <c r="J20" s="162">
        <v>669</v>
      </c>
      <c r="K20" s="163">
        <v>96</v>
      </c>
      <c r="L20" s="161">
        <f>SUM(M20:N20)</f>
        <v>800</v>
      </c>
      <c r="M20" s="162">
        <v>712</v>
      </c>
      <c r="N20" s="163">
        <v>88</v>
      </c>
      <c r="O20" s="161">
        <f>SUM(P20:Q20)</f>
        <v>891</v>
      </c>
      <c r="P20" s="164">
        <v>781</v>
      </c>
      <c r="Q20" s="165">
        <v>110</v>
      </c>
      <c r="R20" s="161">
        <f>SUM(S20:T20)</f>
        <v>833</v>
      </c>
      <c r="S20" s="164">
        <v>738</v>
      </c>
      <c r="T20" s="165">
        <v>95</v>
      </c>
      <c r="U20" s="161">
        <f>SUM(V20:W20)</f>
        <v>932</v>
      </c>
      <c r="V20" s="164">
        <v>810</v>
      </c>
      <c r="W20" s="165">
        <v>122</v>
      </c>
      <c r="X20" s="166">
        <v>1062</v>
      </c>
      <c r="Y20" s="164">
        <v>890</v>
      </c>
      <c r="Z20" s="165">
        <v>172</v>
      </c>
      <c r="AA20" s="166">
        <v>1100</v>
      </c>
      <c r="AB20" s="164">
        <v>954</v>
      </c>
      <c r="AC20" s="165">
        <v>146</v>
      </c>
      <c r="AD20" s="166">
        <v>1164</v>
      </c>
      <c r="AE20" s="164">
        <v>985</v>
      </c>
      <c r="AF20" s="165">
        <v>179</v>
      </c>
      <c r="AG20" s="166">
        <v>1267</v>
      </c>
      <c r="AH20" s="167">
        <v>1098</v>
      </c>
      <c r="AI20" s="165">
        <v>169</v>
      </c>
      <c r="AJ20" s="166">
        <v>1488</v>
      </c>
      <c r="AK20" s="168">
        <v>1322</v>
      </c>
      <c r="AL20" s="169">
        <v>166</v>
      </c>
      <c r="AM20" s="166">
        <v>1687</v>
      </c>
      <c r="AN20" s="168">
        <v>1518</v>
      </c>
      <c r="AO20" s="169">
        <v>169</v>
      </c>
      <c r="AP20" s="170">
        <v>1711</v>
      </c>
      <c r="AQ20" s="171">
        <v>1541</v>
      </c>
      <c r="AR20" s="169">
        <v>170</v>
      </c>
      <c r="AS20" s="170">
        <v>1525</v>
      </c>
      <c r="AT20" s="171">
        <v>1358</v>
      </c>
      <c r="AU20" s="169">
        <v>167</v>
      </c>
      <c r="AV20" s="170">
        <v>1568</v>
      </c>
      <c r="AW20" s="171">
        <v>1404</v>
      </c>
      <c r="AX20" s="169">
        <v>164</v>
      </c>
      <c r="AY20" s="170">
        <v>1640</v>
      </c>
      <c r="AZ20" s="329">
        <v>1481</v>
      </c>
      <c r="BA20" s="162">
        <v>159</v>
      </c>
      <c r="BB20" s="170">
        <v>1621</v>
      </c>
      <c r="BC20" s="329">
        <v>1499</v>
      </c>
      <c r="BD20" s="162">
        <v>122</v>
      </c>
      <c r="BE20" s="170">
        <v>1511</v>
      </c>
      <c r="BF20" s="329">
        <v>1391</v>
      </c>
      <c r="BG20" s="162">
        <v>120</v>
      </c>
      <c r="BH20" s="170">
        <v>1779</v>
      </c>
      <c r="BI20" s="329">
        <v>1609</v>
      </c>
      <c r="BJ20" s="162">
        <v>170</v>
      </c>
      <c r="BK20" s="170">
        <v>1920</v>
      </c>
      <c r="BL20" s="329">
        <v>1773</v>
      </c>
      <c r="BM20" s="162">
        <v>147</v>
      </c>
      <c r="BN20" s="170">
        <v>1901</v>
      </c>
      <c r="BO20" s="329">
        <v>1755</v>
      </c>
      <c r="BP20" s="162">
        <v>146</v>
      </c>
      <c r="BR20" s="795"/>
    </row>
    <row r="21" spans="1:70" ht="15.95" customHeight="1" x14ac:dyDescent="0.2">
      <c r="D21" s="716" t="s">
        <v>190</v>
      </c>
      <c r="E21" s="637"/>
      <c r="F21" s="717">
        <f>SUM(G21:H21)</f>
        <v>425</v>
      </c>
      <c r="G21" s="713">
        <v>380</v>
      </c>
      <c r="H21" s="715">
        <v>45</v>
      </c>
      <c r="I21" s="717">
        <f>SUM(J21:K21)</f>
        <v>447</v>
      </c>
      <c r="J21" s="713">
        <v>376</v>
      </c>
      <c r="K21" s="715">
        <v>71</v>
      </c>
      <c r="L21" s="717">
        <f>SUM(M21:N21)</f>
        <v>445</v>
      </c>
      <c r="M21" s="713">
        <v>385</v>
      </c>
      <c r="N21" s="715">
        <v>60</v>
      </c>
      <c r="O21" s="714">
        <f>SUM(P21:Q21)</f>
        <v>461</v>
      </c>
      <c r="P21" s="726">
        <v>391</v>
      </c>
      <c r="Q21" s="727">
        <v>70</v>
      </c>
      <c r="R21" s="714">
        <f>SUM(S21:T21)</f>
        <v>502</v>
      </c>
      <c r="S21" s="726">
        <v>442</v>
      </c>
      <c r="T21" s="727">
        <v>60</v>
      </c>
      <c r="U21" s="714">
        <f>SUM(V21:W21)</f>
        <v>521</v>
      </c>
      <c r="V21" s="726">
        <v>446</v>
      </c>
      <c r="W21" s="727">
        <v>75</v>
      </c>
      <c r="X21" s="714">
        <v>559</v>
      </c>
      <c r="Y21" s="726">
        <v>488</v>
      </c>
      <c r="Z21" s="727">
        <v>71</v>
      </c>
      <c r="AA21" s="714">
        <v>568</v>
      </c>
      <c r="AB21" s="726">
        <v>491</v>
      </c>
      <c r="AC21" s="727">
        <v>77</v>
      </c>
      <c r="AD21" s="714">
        <v>625</v>
      </c>
      <c r="AE21" s="726">
        <v>537</v>
      </c>
      <c r="AF21" s="727">
        <v>88</v>
      </c>
      <c r="AG21" s="714">
        <v>742</v>
      </c>
      <c r="AH21" s="726">
        <v>650</v>
      </c>
      <c r="AI21" s="727">
        <v>92</v>
      </c>
      <c r="AJ21" s="714">
        <v>915</v>
      </c>
      <c r="AK21" s="728">
        <v>823</v>
      </c>
      <c r="AL21" s="728">
        <v>92</v>
      </c>
      <c r="AM21" s="714">
        <v>915</v>
      </c>
      <c r="AN21" s="728">
        <v>816</v>
      </c>
      <c r="AO21" s="728">
        <v>99</v>
      </c>
      <c r="AP21" s="714">
        <v>899</v>
      </c>
      <c r="AQ21" s="728">
        <v>792</v>
      </c>
      <c r="AR21" s="728">
        <v>107</v>
      </c>
      <c r="AS21" s="714">
        <v>914</v>
      </c>
      <c r="AT21" s="728">
        <v>814</v>
      </c>
      <c r="AU21" s="728">
        <v>100</v>
      </c>
      <c r="AV21" s="714">
        <v>910</v>
      </c>
      <c r="AW21" s="728">
        <v>806</v>
      </c>
      <c r="AX21" s="728">
        <v>104</v>
      </c>
      <c r="AY21" s="714">
        <v>911</v>
      </c>
      <c r="AZ21" s="726">
        <v>814</v>
      </c>
      <c r="BA21" s="726">
        <v>97</v>
      </c>
      <c r="BB21" s="714">
        <v>707</v>
      </c>
      <c r="BC21" s="726">
        <v>660</v>
      </c>
      <c r="BD21" s="726">
        <v>47</v>
      </c>
      <c r="BE21" s="714">
        <v>701</v>
      </c>
      <c r="BF21" s="726">
        <v>640</v>
      </c>
      <c r="BG21" s="726">
        <v>61</v>
      </c>
      <c r="BH21" s="729">
        <v>1192</v>
      </c>
      <c r="BI21" s="730">
        <v>1067</v>
      </c>
      <c r="BJ21" s="726">
        <v>125</v>
      </c>
      <c r="BK21" s="729">
        <v>1190</v>
      </c>
      <c r="BL21" s="730">
        <v>1097</v>
      </c>
      <c r="BM21" s="726">
        <v>93</v>
      </c>
      <c r="BN21" s="729">
        <v>1132</v>
      </c>
      <c r="BO21" s="730">
        <v>1048</v>
      </c>
      <c r="BP21" s="726">
        <v>84</v>
      </c>
    </row>
    <row r="22" spans="1:70" ht="15.95" customHeight="1" x14ac:dyDescent="0.2">
      <c r="C22" s="29"/>
      <c r="D22" s="792" t="s">
        <v>188</v>
      </c>
      <c r="E22" s="29"/>
      <c r="F22" s="29"/>
      <c r="G22" s="29"/>
      <c r="H22" s="29"/>
      <c r="I22" s="29"/>
      <c r="J22" s="29"/>
      <c r="K22" s="29"/>
      <c r="L22" s="29"/>
      <c r="Y22" s="56"/>
      <c r="AW22" s="291"/>
    </row>
    <row r="23" spans="1:70" ht="15.95" customHeight="1" x14ac:dyDescent="0.2">
      <c r="C23" s="29"/>
      <c r="E23" s="29"/>
      <c r="F23" s="29"/>
      <c r="G23" s="29"/>
      <c r="H23" s="29"/>
      <c r="I23" s="29"/>
      <c r="J23" s="29"/>
      <c r="K23" s="29"/>
      <c r="L23" s="29"/>
    </row>
    <row r="24" spans="1:70" s="602" customFormat="1" ht="15.95" customHeight="1" x14ac:dyDescent="0.2">
      <c r="A24" s="702"/>
      <c r="B24" s="702"/>
      <c r="C24" s="603"/>
      <c r="D24" s="199" t="s">
        <v>243</v>
      </c>
      <c r="E24" s="603"/>
      <c r="F24" s="603"/>
      <c r="G24" s="603"/>
      <c r="H24" s="603"/>
      <c r="I24" s="603"/>
      <c r="J24" s="603"/>
      <c r="K24" s="603"/>
      <c r="L24" s="603"/>
      <c r="M24" s="604"/>
      <c r="N24" s="604"/>
      <c r="O24" s="604"/>
      <c r="P24" s="604"/>
      <c r="Q24" s="604"/>
      <c r="R24" s="604"/>
      <c r="S24" s="604"/>
      <c r="T24" s="604"/>
      <c r="U24" s="604"/>
      <c r="V24" s="604"/>
      <c r="W24" s="604"/>
      <c r="X24" s="604"/>
      <c r="Y24" s="604"/>
      <c r="Z24" s="604"/>
      <c r="AA24" s="604"/>
      <c r="AB24" s="604"/>
      <c r="AC24" s="604"/>
      <c r="AD24" s="604"/>
      <c r="AE24" s="604"/>
      <c r="AF24" s="604"/>
      <c r="AG24" s="604"/>
      <c r="AH24" s="604"/>
      <c r="AI24" s="604"/>
      <c r="AJ24" s="604"/>
      <c r="AK24" s="604"/>
      <c r="AL24" s="604"/>
      <c r="AM24" s="604"/>
      <c r="AN24" s="604"/>
      <c r="AO24" s="604"/>
      <c r="AP24" s="604"/>
    </row>
    <row r="25" spans="1:70" s="602" customFormat="1" ht="6.95" customHeight="1" x14ac:dyDescent="0.2">
      <c r="A25" s="702"/>
      <c r="B25" s="702"/>
      <c r="C25" s="603"/>
      <c r="D25" s="603"/>
      <c r="E25" s="603"/>
      <c r="F25" s="603"/>
      <c r="G25" s="603"/>
      <c r="H25" s="603"/>
      <c r="I25" s="603"/>
      <c r="J25" s="603"/>
      <c r="K25" s="603"/>
      <c r="L25" s="603"/>
    </row>
    <row r="26" spans="1:70" s="602" customFormat="1" ht="20.100000000000001" customHeight="1" x14ac:dyDescent="0.2">
      <c r="A26" s="702"/>
      <c r="B26" s="702"/>
      <c r="D26" s="848" t="s">
        <v>201</v>
      </c>
      <c r="E26" s="849"/>
      <c r="F26" s="605">
        <v>2005</v>
      </c>
      <c r="G26" s="606"/>
      <c r="H26" s="607"/>
      <c r="I26" s="605">
        <v>2006</v>
      </c>
      <c r="J26" s="609"/>
      <c r="K26" s="610"/>
      <c r="L26" s="608">
        <v>2007</v>
      </c>
      <c r="M26" s="609"/>
      <c r="N26" s="610"/>
      <c r="O26" s="608">
        <v>2008</v>
      </c>
      <c r="P26" s="609"/>
      <c r="Q26" s="610"/>
      <c r="R26" s="608">
        <v>2009</v>
      </c>
      <c r="S26" s="609"/>
      <c r="T26" s="610"/>
      <c r="U26" s="608">
        <v>2010</v>
      </c>
      <c r="V26" s="609"/>
      <c r="W26" s="610"/>
      <c r="X26" s="608">
        <v>2011</v>
      </c>
      <c r="Y26" s="609"/>
      <c r="Z26" s="610"/>
      <c r="AA26" s="608">
        <v>2012</v>
      </c>
      <c r="AB26" s="609"/>
      <c r="AC26" s="610"/>
      <c r="AD26" s="608">
        <v>2013</v>
      </c>
      <c r="AE26" s="609"/>
      <c r="AF26" s="610"/>
      <c r="AG26" s="608">
        <v>2014</v>
      </c>
      <c r="AH26" s="609"/>
      <c r="AI26" s="610"/>
      <c r="AJ26" s="608">
        <v>2015</v>
      </c>
      <c r="AK26" s="609"/>
      <c r="AL26" s="610"/>
      <c r="AM26" s="608">
        <v>2016</v>
      </c>
      <c r="AN26" s="609"/>
      <c r="AO26" s="610"/>
      <c r="AP26" s="608">
        <v>2017</v>
      </c>
      <c r="AQ26" s="609"/>
      <c r="AR26" s="610"/>
      <c r="AS26" s="608">
        <v>2018</v>
      </c>
      <c r="AT26" s="609"/>
      <c r="AU26" s="610"/>
      <c r="AV26" s="608">
        <v>2019</v>
      </c>
      <c r="AW26" s="609"/>
      <c r="AX26" s="610"/>
      <c r="AY26" s="608">
        <v>2020</v>
      </c>
      <c r="AZ26" s="609"/>
      <c r="BA26" s="610"/>
      <c r="BB26" s="608">
        <v>2021</v>
      </c>
      <c r="BC26" s="609"/>
      <c r="BD26" s="610"/>
      <c r="BE26" s="608">
        <v>2022</v>
      </c>
      <c r="BF26" s="609"/>
      <c r="BG26" s="610"/>
      <c r="BH26" s="611"/>
      <c r="BI26" s="612">
        <v>2023</v>
      </c>
      <c r="BJ26" s="613"/>
      <c r="BK26" s="611"/>
      <c r="BL26" s="612">
        <v>2024</v>
      </c>
      <c r="BM26" s="613"/>
      <c r="BN26" s="611"/>
      <c r="BO26" s="612">
        <v>2025</v>
      </c>
      <c r="BP26" s="613"/>
    </row>
    <row r="27" spans="1:70" s="602" customFormat="1" ht="20.100000000000001" customHeight="1" x14ac:dyDescent="0.2">
      <c r="A27" s="702"/>
      <c r="B27" s="702"/>
      <c r="D27" s="850"/>
      <c r="E27" s="851"/>
      <c r="F27" s="782" t="s">
        <v>191</v>
      </c>
      <c r="G27" s="782" t="s">
        <v>192</v>
      </c>
      <c r="H27" s="782" t="s">
        <v>193</v>
      </c>
      <c r="I27" s="782" t="s">
        <v>191</v>
      </c>
      <c r="J27" s="782" t="s">
        <v>192</v>
      </c>
      <c r="K27" s="782" t="s">
        <v>193</v>
      </c>
      <c r="L27" s="782" t="s">
        <v>191</v>
      </c>
      <c r="M27" s="782" t="s">
        <v>192</v>
      </c>
      <c r="N27" s="782" t="s">
        <v>193</v>
      </c>
      <c r="O27" s="782" t="s">
        <v>191</v>
      </c>
      <c r="P27" s="782" t="s">
        <v>192</v>
      </c>
      <c r="Q27" s="782" t="s">
        <v>193</v>
      </c>
      <c r="R27" s="782" t="s">
        <v>191</v>
      </c>
      <c r="S27" s="782" t="s">
        <v>192</v>
      </c>
      <c r="T27" s="782" t="s">
        <v>193</v>
      </c>
      <c r="U27" s="782" t="s">
        <v>191</v>
      </c>
      <c r="V27" s="782" t="s">
        <v>192</v>
      </c>
      <c r="W27" s="782" t="s">
        <v>193</v>
      </c>
      <c r="X27" s="782" t="s">
        <v>191</v>
      </c>
      <c r="Y27" s="782" t="s">
        <v>192</v>
      </c>
      <c r="Z27" s="782" t="s">
        <v>193</v>
      </c>
      <c r="AA27" s="782" t="s">
        <v>191</v>
      </c>
      <c r="AB27" s="782" t="s">
        <v>192</v>
      </c>
      <c r="AC27" s="782" t="s">
        <v>193</v>
      </c>
      <c r="AD27" s="782" t="s">
        <v>191</v>
      </c>
      <c r="AE27" s="782" t="s">
        <v>192</v>
      </c>
      <c r="AF27" s="782" t="s">
        <v>193</v>
      </c>
      <c r="AG27" s="782" t="s">
        <v>191</v>
      </c>
      <c r="AH27" s="782" t="s">
        <v>192</v>
      </c>
      <c r="AI27" s="782" t="s">
        <v>193</v>
      </c>
      <c r="AJ27" s="782" t="s">
        <v>191</v>
      </c>
      <c r="AK27" s="782" t="s">
        <v>192</v>
      </c>
      <c r="AL27" s="782" t="s">
        <v>193</v>
      </c>
      <c r="AM27" s="782" t="s">
        <v>191</v>
      </c>
      <c r="AN27" s="782" t="s">
        <v>192</v>
      </c>
      <c r="AO27" s="782" t="s">
        <v>193</v>
      </c>
      <c r="AP27" s="782" t="s">
        <v>191</v>
      </c>
      <c r="AQ27" s="782" t="s">
        <v>192</v>
      </c>
      <c r="AR27" s="782" t="s">
        <v>193</v>
      </c>
      <c r="AS27" s="782" t="s">
        <v>191</v>
      </c>
      <c r="AT27" s="782" t="s">
        <v>192</v>
      </c>
      <c r="AU27" s="782" t="s">
        <v>193</v>
      </c>
      <c r="AV27" s="782" t="s">
        <v>191</v>
      </c>
      <c r="AW27" s="782" t="s">
        <v>192</v>
      </c>
      <c r="AX27" s="782" t="s">
        <v>193</v>
      </c>
      <c r="AY27" s="782" t="s">
        <v>191</v>
      </c>
      <c r="AZ27" s="782" t="s">
        <v>192</v>
      </c>
      <c r="BA27" s="782" t="s">
        <v>193</v>
      </c>
      <c r="BB27" s="782" t="s">
        <v>191</v>
      </c>
      <c r="BC27" s="782" t="s">
        <v>192</v>
      </c>
      <c r="BD27" s="782" t="s">
        <v>193</v>
      </c>
      <c r="BE27" s="782" t="s">
        <v>191</v>
      </c>
      <c r="BF27" s="782" t="s">
        <v>192</v>
      </c>
      <c r="BG27" s="782" t="s">
        <v>193</v>
      </c>
      <c r="BH27" s="782" t="s">
        <v>191</v>
      </c>
      <c r="BI27" s="782" t="s">
        <v>192</v>
      </c>
      <c r="BJ27" s="782" t="s">
        <v>193</v>
      </c>
      <c r="BK27" s="782" t="s">
        <v>191</v>
      </c>
      <c r="BL27" s="782" t="s">
        <v>192</v>
      </c>
      <c r="BM27" s="782" t="s">
        <v>193</v>
      </c>
      <c r="BN27" s="782" t="s">
        <v>191</v>
      </c>
      <c r="BO27" s="782" t="s">
        <v>192</v>
      </c>
      <c r="BP27" s="782" t="s">
        <v>193</v>
      </c>
    </row>
    <row r="28" spans="1:70" s="602" customFormat="1" ht="15.95" customHeight="1" x14ac:dyDescent="0.2">
      <c r="A28" s="702"/>
      <c r="B28" s="702"/>
      <c r="C28" s="603"/>
      <c r="D28" s="616" t="s">
        <v>205</v>
      </c>
      <c r="E28" s="617"/>
      <c r="F28" s="618">
        <f>SUM(G28:H28)</f>
        <v>543</v>
      </c>
      <c r="G28" s="619">
        <v>534</v>
      </c>
      <c r="H28" s="620">
        <v>9</v>
      </c>
      <c r="I28" s="618">
        <f>SUM(J28:K28)</f>
        <v>614</v>
      </c>
      <c r="J28" s="619">
        <v>596</v>
      </c>
      <c r="K28" s="620">
        <v>18</v>
      </c>
      <c r="L28" s="618">
        <f>SUM(M28:N28)</f>
        <v>624</v>
      </c>
      <c r="M28" s="619">
        <v>607</v>
      </c>
      <c r="N28" s="620">
        <v>17</v>
      </c>
      <c r="O28" s="618">
        <f>SUM(P28:Q28)</f>
        <v>660</v>
      </c>
      <c r="P28" s="619">
        <v>646</v>
      </c>
      <c r="Q28" s="620">
        <v>14</v>
      </c>
      <c r="R28" s="618">
        <f>SUM(S28:T28)</f>
        <v>633</v>
      </c>
      <c r="S28" s="619">
        <v>624</v>
      </c>
      <c r="T28" s="620">
        <v>9</v>
      </c>
      <c r="U28" s="618">
        <f>SUM(V28:W28)</f>
        <v>687</v>
      </c>
      <c r="V28" s="619">
        <v>670</v>
      </c>
      <c r="W28" s="620">
        <v>17</v>
      </c>
      <c r="X28" s="618">
        <v>756</v>
      </c>
      <c r="Y28" s="619">
        <v>731</v>
      </c>
      <c r="Z28" s="620">
        <v>25</v>
      </c>
      <c r="AA28" s="618">
        <v>857</v>
      </c>
      <c r="AB28" s="621">
        <v>828</v>
      </c>
      <c r="AC28" s="622">
        <v>29</v>
      </c>
      <c r="AD28" s="618">
        <v>849</v>
      </c>
      <c r="AE28" s="621">
        <v>817</v>
      </c>
      <c r="AF28" s="622">
        <v>32</v>
      </c>
      <c r="AG28" s="618">
        <v>943</v>
      </c>
      <c r="AH28" s="621">
        <v>917</v>
      </c>
      <c r="AI28" s="622">
        <v>26</v>
      </c>
      <c r="AJ28" s="623">
        <v>1135</v>
      </c>
      <c r="AK28" s="624">
        <v>1105</v>
      </c>
      <c r="AL28" s="619">
        <v>30</v>
      </c>
      <c r="AM28" s="623">
        <v>1270</v>
      </c>
      <c r="AN28" s="624">
        <v>1238</v>
      </c>
      <c r="AO28" s="619">
        <v>32</v>
      </c>
      <c r="AP28" s="625">
        <v>1290</v>
      </c>
      <c r="AQ28" s="626">
        <v>1254</v>
      </c>
      <c r="AR28" s="619">
        <v>36</v>
      </c>
      <c r="AS28" s="625">
        <v>1116</v>
      </c>
      <c r="AT28" s="626">
        <v>1076</v>
      </c>
      <c r="AU28" s="619">
        <v>40</v>
      </c>
      <c r="AV28" s="625">
        <v>1129</v>
      </c>
      <c r="AW28" s="626">
        <v>1088</v>
      </c>
      <c r="AX28" s="619">
        <v>41</v>
      </c>
      <c r="AY28" s="625">
        <v>1180</v>
      </c>
      <c r="AZ28" s="626">
        <v>1135</v>
      </c>
      <c r="BA28" s="619">
        <v>45</v>
      </c>
      <c r="BB28" s="625">
        <v>1177</v>
      </c>
      <c r="BC28" s="626">
        <v>1148</v>
      </c>
      <c r="BD28" s="619">
        <v>29</v>
      </c>
      <c r="BE28" s="625">
        <v>1075</v>
      </c>
      <c r="BF28" s="626">
        <v>1044</v>
      </c>
      <c r="BG28" s="619">
        <v>31</v>
      </c>
      <c r="BH28" s="625">
        <v>1311</v>
      </c>
      <c r="BI28" s="626">
        <v>1258</v>
      </c>
      <c r="BJ28" s="619">
        <v>53</v>
      </c>
      <c r="BK28" s="625">
        <v>1396</v>
      </c>
      <c r="BL28" s="626">
        <v>1384</v>
      </c>
      <c r="BM28" s="619">
        <v>12</v>
      </c>
      <c r="BN28" s="625">
        <v>1274</v>
      </c>
      <c r="BO28" s="626">
        <v>1272</v>
      </c>
      <c r="BP28" s="619">
        <v>2</v>
      </c>
    </row>
    <row r="29" spans="1:70" s="602" customFormat="1" ht="15.95" customHeight="1" x14ac:dyDescent="0.2">
      <c r="A29" s="702"/>
      <c r="B29" s="702"/>
      <c r="C29" s="627"/>
      <c r="D29" s="732" t="s">
        <v>202</v>
      </c>
      <c r="E29" s="733"/>
      <c r="F29" s="734"/>
      <c r="G29" s="734"/>
      <c r="H29" s="734"/>
      <c r="I29" s="734"/>
      <c r="J29" s="734"/>
      <c r="K29" s="734"/>
      <c r="L29" s="734"/>
      <c r="M29" s="734"/>
      <c r="N29" s="734"/>
      <c r="O29" s="734"/>
      <c r="P29" s="734"/>
      <c r="Q29" s="734"/>
      <c r="R29" s="734"/>
      <c r="S29" s="734"/>
      <c r="T29" s="734"/>
      <c r="U29" s="734"/>
      <c r="V29" s="734"/>
      <c r="W29" s="734"/>
      <c r="X29" s="734"/>
      <c r="Y29" s="734"/>
      <c r="Z29" s="734"/>
      <c r="AA29" s="734"/>
      <c r="AB29" s="734"/>
      <c r="AC29" s="734"/>
      <c r="AD29" s="734"/>
      <c r="AE29" s="734"/>
      <c r="AF29" s="734"/>
      <c r="AG29" s="734"/>
      <c r="AH29" s="734"/>
      <c r="AI29" s="734"/>
      <c r="AJ29" s="734"/>
      <c r="AK29" s="734"/>
      <c r="AL29" s="734"/>
      <c r="AM29" s="734"/>
      <c r="AN29" s="734"/>
      <c r="AO29" s="734"/>
      <c r="AP29" s="734"/>
      <c r="AQ29" s="734"/>
      <c r="AR29" s="734"/>
      <c r="AS29" s="734"/>
      <c r="AT29" s="734"/>
      <c r="AU29" s="734"/>
      <c r="AV29" s="734"/>
      <c r="AW29" s="734"/>
      <c r="AX29" s="734"/>
      <c r="AY29" s="734"/>
      <c r="AZ29" s="734"/>
      <c r="BA29" s="734"/>
      <c r="BB29" s="734"/>
      <c r="BC29" s="734"/>
      <c r="BD29" s="734"/>
      <c r="BE29" s="734"/>
      <c r="BF29" s="734"/>
      <c r="BG29" s="734"/>
      <c r="BH29" s="734"/>
      <c r="BI29" s="734"/>
      <c r="BJ29" s="734"/>
      <c r="BK29" s="735">
        <v>1301</v>
      </c>
      <c r="BL29" s="736">
        <v>1296</v>
      </c>
      <c r="BM29" s="737">
        <v>3</v>
      </c>
      <c r="BN29" s="735">
        <v>1240</v>
      </c>
      <c r="BO29" s="736">
        <v>1239</v>
      </c>
      <c r="BP29" s="737">
        <v>1</v>
      </c>
    </row>
    <row r="30" spans="1:70" s="602" customFormat="1" ht="15.95" customHeight="1" x14ac:dyDescent="0.2">
      <c r="A30" s="702"/>
      <c r="B30" s="702"/>
      <c r="C30" s="627"/>
      <c r="D30" s="732" t="s">
        <v>203</v>
      </c>
      <c r="E30" s="733"/>
      <c r="F30" s="734"/>
      <c r="G30" s="734"/>
      <c r="H30" s="734"/>
      <c r="I30" s="734"/>
      <c r="J30" s="734"/>
      <c r="K30" s="734"/>
      <c r="L30" s="734"/>
      <c r="M30" s="734"/>
      <c r="N30" s="734"/>
      <c r="O30" s="734"/>
      <c r="P30" s="734"/>
      <c r="Q30" s="734"/>
      <c r="R30" s="734"/>
      <c r="S30" s="734"/>
      <c r="T30" s="734"/>
      <c r="U30" s="734"/>
      <c r="V30" s="734"/>
      <c r="W30" s="734"/>
      <c r="X30" s="734"/>
      <c r="Y30" s="734"/>
      <c r="Z30" s="734"/>
      <c r="AA30" s="734"/>
      <c r="AB30" s="734"/>
      <c r="AC30" s="734"/>
      <c r="AD30" s="734"/>
      <c r="AE30" s="734"/>
      <c r="AF30" s="734"/>
      <c r="AG30" s="734"/>
      <c r="AH30" s="734"/>
      <c r="AI30" s="734"/>
      <c r="AJ30" s="734"/>
      <c r="AK30" s="734"/>
      <c r="AL30" s="734"/>
      <c r="AM30" s="734"/>
      <c r="AN30" s="734"/>
      <c r="AO30" s="734"/>
      <c r="AP30" s="734"/>
      <c r="AQ30" s="734"/>
      <c r="AR30" s="734"/>
      <c r="AS30" s="734"/>
      <c r="AT30" s="734"/>
      <c r="AU30" s="734"/>
      <c r="AV30" s="734"/>
      <c r="AW30" s="734"/>
      <c r="AX30" s="734"/>
      <c r="AY30" s="734"/>
      <c r="AZ30" s="734"/>
      <c r="BA30" s="734"/>
      <c r="BB30" s="734"/>
      <c r="BC30" s="734"/>
      <c r="BD30" s="734"/>
      <c r="BE30" s="734"/>
      <c r="BF30" s="734"/>
      <c r="BG30" s="734"/>
      <c r="BH30" s="734"/>
      <c r="BI30" s="734"/>
      <c r="BJ30" s="734"/>
      <c r="BK30" s="735">
        <v>95</v>
      </c>
      <c r="BL30" s="736">
        <v>88</v>
      </c>
      <c r="BM30" s="737">
        <v>7</v>
      </c>
      <c r="BN30" s="735">
        <v>34</v>
      </c>
      <c r="BO30" s="736">
        <v>33</v>
      </c>
      <c r="BP30" s="737">
        <v>1</v>
      </c>
    </row>
    <row r="31" spans="1:70" s="602" customFormat="1" ht="15.95" customHeight="1" x14ac:dyDescent="0.2">
      <c r="A31" s="702"/>
      <c r="B31" s="702"/>
      <c r="C31" s="603"/>
      <c r="D31" s="738" t="s">
        <v>196</v>
      </c>
      <c r="E31" s="725"/>
      <c r="F31" s="721">
        <f>SUM(G31:H31)</f>
        <v>343</v>
      </c>
      <c r="G31" s="723">
        <v>337</v>
      </c>
      <c r="H31" s="722">
        <v>6</v>
      </c>
      <c r="I31" s="721">
        <f>SUM(J31:K31)</f>
        <v>343</v>
      </c>
      <c r="J31" s="723">
        <v>329</v>
      </c>
      <c r="K31" s="722">
        <v>14</v>
      </c>
      <c r="L31" s="721">
        <f>SUM(M31:N31)</f>
        <v>337</v>
      </c>
      <c r="M31" s="723">
        <v>325</v>
      </c>
      <c r="N31" s="722">
        <v>12</v>
      </c>
      <c r="O31" s="721">
        <f>SUM(P31:Q31)</f>
        <v>321</v>
      </c>
      <c r="P31" s="723">
        <v>314</v>
      </c>
      <c r="Q31" s="722">
        <v>7</v>
      </c>
      <c r="R31" s="721">
        <f>SUM(S31:T31)</f>
        <v>372</v>
      </c>
      <c r="S31" s="723">
        <v>365</v>
      </c>
      <c r="T31" s="722">
        <v>7</v>
      </c>
      <c r="U31" s="721">
        <f>SUM(V31:W31)</f>
        <v>378</v>
      </c>
      <c r="V31" s="723">
        <v>366</v>
      </c>
      <c r="W31" s="722">
        <v>12</v>
      </c>
      <c r="X31" s="721">
        <v>413</v>
      </c>
      <c r="Y31" s="723">
        <v>400</v>
      </c>
      <c r="Z31" s="722">
        <v>13</v>
      </c>
      <c r="AA31" s="739">
        <v>446</v>
      </c>
      <c r="AB31" s="740">
        <v>432</v>
      </c>
      <c r="AC31" s="741">
        <v>14</v>
      </c>
      <c r="AD31" s="739">
        <v>444</v>
      </c>
      <c r="AE31" s="740">
        <v>430</v>
      </c>
      <c r="AF31" s="741">
        <v>14</v>
      </c>
      <c r="AG31" s="739">
        <v>553</v>
      </c>
      <c r="AH31" s="740">
        <v>534</v>
      </c>
      <c r="AI31" s="741">
        <v>19</v>
      </c>
      <c r="AJ31" s="739">
        <v>706</v>
      </c>
      <c r="AK31" s="740">
        <v>684</v>
      </c>
      <c r="AL31" s="740">
        <v>22</v>
      </c>
      <c r="AM31" s="739">
        <v>668</v>
      </c>
      <c r="AN31" s="740">
        <v>649</v>
      </c>
      <c r="AO31" s="740">
        <v>19</v>
      </c>
      <c r="AP31" s="739">
        <v>670</v>
      </c>
      <c r="AQ31" s="740">
        <v>647</v>
      </c>
      <c r="AR31" s="740">
        <v>23</v>
      </c>
      <c r="AS31" s="739">
        <v>653</v>
      </c>
      <c r="AT31" s="740">
        <v>633</v>
      </c>
      <c r="AU31" s="740">
        <v>20</v>
      </c>
      <c r="AV31" s="739">
        <v>640</v>
      </c>
      <c r="AW31" s="740">
        <v>615</v>
      </c>
      <c r="AX31" s="740">
        <v>25</v>
      </c>
      <c r="AY31" s="739">
        <v>655</v>
      </c>
      <c r="AZ31" s="740">
        <v>629</v>
      </c>
      <c r="BA31" s="740">
        <v>26</v>
      </c>
      <c r="BB31" s="739">
        <v>493</v>
      </c>
      <c r="BC31" s="740">
        <v>481</v>
      </c>
      <c r="BD31" s="740">
        <v>12</v>
      </c>
      <c r="BE31" s="739">
        <v>479</v>
      </c>
      <c r="BF31" s="740">
        <v>465</v>
      </c>
      <c r="BG31" s="740">
        <v>14</v>
      </c>
      <c r="BH31" s="721">
        <v>887</v>
      </c>
      <c r="BI31" s="723">
        <v>848</v>
      </c>
      <c r="BJ31" s="723">
        <v>39</v>
      </c>
      <c r="BK31" s="721">
        <v>853</v>
      </c>
      <c r="BL31" s="723">
        <v>848</v>
      </c>
      <c r="BM31" s="723">
        <v>5</v>
      </c>
      <c r="BN31" s="721">
        <v>774</v>
      </c>
      <c r="BO31" s="723">
        <v>772</v>
      </c>
      <c r="BP31" s="723">
        <v>2</v>
      </c>
    </row>
    <row r="32" spans="1:70" s="602" customFormat="1" ht="15.95" customHeight="1" x14ac:dyDescent="0.2">
      <c r="A32" s="702"/>
      <c r="B32" s="702"/>
      <c r="C32" s="627"/>
      <c r="D32" s="738" t="s">
        <v>204</v>
      </c>
      <c r="E32" s="724"/>
      <c r="F32" s="721"/>
      <c r="G32" s="723"/>
      <c r="H32" s="723"/>
      <c r="I32" s="721"/>
      <c r="J32" s="723"/>
      <c r="K32" s="723"/>
      <c r="L32" s="721">
        <v>302</v>
      </c>
      <c r="M32" s="723">
        <v>296</v>
      </c>
      <c r="N32" s="723">
        <v>6</v>
      </c>
      <c r="O32" s="721">
        <v>276</v>
      </c>
      <c r="P32" s="723">
        <v>273</v>
      </c>
      <c r="Q32" s="723">
        <v>3</v>
      </c>
      <c r="R32" s="721">
        <v>338</v>
      </c>
      <c r="S32" s="723">
        <v>338</v>
      </c>
      <c r="T32" s="723">
        <v>0</v>
      </c>
      <c r="U32" s="721">
        <v>326</v>
      </c>
      <c r="V32" s="723">
        <v>321</v>
      </c>
      <c r="W32" s="723">
        <v>5</v>
      </c>
      <c r="X32" s="721">
        <v>365</v>
      </c>
      <c r="Y32" s="723">
        <v>365</v>
      </c>
      <c r="Z32" s="723">
        <v>0</v>
      </c>
      <c r="AA32" s="739">
        <v>376</v>
      </c>
      <c r="AB32" s="740">
        <v>370</v>
      </c>
      <c r="AC32" s="740">
        <v>6</v>
      </c>
      <c r="AD32" s="723">
        <v>392</v>
      </c>
      <c r="AE32" s="723">
        <v>386</v>
      </c>
      <c r="AF32" s="723">
        <v>6</v>
      </c>
      <c r="AG32" s="721">
        <v>482</v>
      </c>
      <c r="AH32" s="723">
        <v>477</v>
      </c>
      <c r="AI32" s="723">
        <v>5</v>
      </c>
      <c r="AJ32" s="721">
        <v>628</v>
      </c>
      <c r="AK32" s="723">
        <v>619</v>
      </c>
      <c r="AL32" s="723">
        <v>9</v>
      </c>
      <c r="AM32" s="721">
        <v>586</v>
      </c>
      <c r="AN32" s="723">
        <v>581</v>
      </c>
      <c r="AO32" s="723">
        <v>5</v>
      </c>
      <c r="AP32" s="721">
        <v>595</v>
      </c>
      <c r="AQ32" s="723">
        <v>583</v>
      </c>
      <c r="AR32" s="723">
        <v>12</v>
      </c>
      <c r="AS32" s="721">
        <v>578</v>
      </c>
      <c r="AT32" s="723">
        <v>569</v>
      </c>
      <c r="AU32" s="723">
        <v>9</v>
      </c>
      <c r="AV32" s="721">
        <v>561</v>
      </c>
      <c r="AW32" s="723">
        <v>551</v>
      </c>
      <c r="AX32" s="723">
        <v>10</v>
      </c>
      <c r="AY32" s="721">
        <v>552</v>
      </c>
      <c r="AZ32" s="723">
        <v>543</v>
      </c>
      <c r="BA32" s="723">
        <v>9</v>
      </c>
      <c r="BB32" s="721">
        <v>453</v>
      </c>
      <c r="BC32" s="723">
        <v>447</v>
      </c>
      <c r="BD32" s="723">
        <v>6</v>
      </c>
      <c r="BE32" s="721">
        <v>436</v>
      </c>
      <c r="BF32" s="723">
        <v>431</v>
      </c>
      <c r="BG32" s="723">
        <v>5</v>
      </c>
      <c r="BH32" s="721">
        <v>821</v>
      </c>
      <c r="BI32" s="723">
        <v>797</v>
      </c>
      <c r="BJ32" s="723">
        <v>24</v>
      </c>
      <c r="BK32" s="721">
        <v>806</v>
      </c>
      <c r="BL32" s="723">
        <v>803</v>
      </c>
      <c r="BM32" s="723">
        <v>3</v>
      </c>
      <c r="BN32" s="721">
        <v>748</v>
      </c>
      <c r="BO32" s="723">
        <v>747</v>
      </c>
      <c r="BP32" s="723">
        <v>1</v>
      </c>
    </row>
    <row r="33" spans="1:68" s="602" customFormat="1" ht="15.95" customHeight="1" x14ac:dyDescent="0.2">
      <c r="A33" s="702"/>
      <c r="B33" s="702"/>
      <c r="C33" s="627"/>
      <c r="D33" s="731" t="s">
        <v>203</v>
      </c>
      <c r="E33" s="718"/>
      <c r="F33" s="719"/>
      <c r="G33" s="720"/>
      <c r="H33" s="720"/>
      <c r="I33" s="719"/>
      <c r="J33" s="720"/>
      <c r="K33" s="720"/>
      <c r="L33" s="719">
        <f>L31-L32</f>
        <v>35</v>
      </c>
      <c r="M33" s="720">
        <f t="shared" ref="M33:AC33" si="0">M31-M32</f>
        <v>29</v>
      </c>
      <c r="N33" s="720">
        <f t="shared" si="0"/>
        <v>6</v>
      </c>
      <c r="O33" s="719">
        <f t="shared" si="0"/>
        <v>45</v>
      </c>
      <c r="P33" s="720">
        <f t="shared" si="0"/>
        <v>41</v>
      </c>
      <c r="Q33" s="720">
        <f t="shared" si="0"/>
        <v>4</v>
      </c>
      <c r="R33" s="719">
        <f t="shared" si="0"/>
        <v>34</v>
      </c>
      <c r="S33" s="720">
        <f t="shared" si="0"/>
        <v>27</v>
      </c>
      <c r="T33" s="720">
        <f t="shared" si="0"/>
        <v>7</v>
      </c>
      <c r="U33" s="719">
        <f t="shared" si="0"/>
        <v>52</v>
      </c>
      <c r="V33" s="720">
        <f t="shared" si="0"/>
        <v>45</v>
      </c>
      <c r="W33" s="720">
        <f t="shared" si="0"/>
        <v>7</v>
      </c>
      <c r="X33" s="719">
        <f t="shared" si="0"/>
        <v>48</v>
      </c>
      <c r="Y33" s="720">
        <f t="shared" si="0"/>
        <v>35</v>
      </c>
      <c r="Z33" s="720">
        <f t="shared" si="0"/>
        <v>13</v>
      </c>
      <c r="AA33" s="719">
        <f t="shared" si="0"/>
        <v>70</v>
      </c>
      <c r="AB33" s="720">
        <f t="shared" si="0"/>
        <v>62</v>
      </c>
      <c r="AC33" s="720">
        <f t="shared" si="0"/>
        <v>8</v>
      </c>
      <c r="AD33" s="670">
        <f>AD31-AD32</f>
        <v>52</v>
      </c>
      <c r="AE33" s="669">
        <f t="shared" ref="AE33:BM33" si="1">AE31-AE32</f>
        <v>44</v>
      </c>
      <c r="AF33" s="669">
        <f t="shared" si="1"/>
        <v>8</v>
      </c>
      <c r="AG33" s="670">
        <f t="shared" si="1"/>
        <v>71</v>
      </c>
      <c r="AH33" s="669">
        <f t="shared" si="1"/>
        <v>57</v>
      </c>
      <c r="AI33" s="669">
        <f t="shared" si="1"/>
        <v>14</v>
      </c>
      <c r="AJ33" s="670">
        <f t="shared" si="1"/>
        <v>78</v>
      </c>
      <c r="AK33" s="669">
        <f t="shared" si="1"/>
        <v>65</v>
      </c>
      <c r="AL33" s="669">
        <f t="shared" si="1"/>
        <v>13</v>
      </c>
      <c r="AM33" s="670">
        <f t="shared" si="1"/>
        <v>82</v>
      </c>
      <c r="AN33" s="669">
        <f t="shared" si="1"/>
        <v>68</v>
      </c>
      <c r="AO33" s="669">
        <f t="shared" si="1"/>
        <v>14</v>
      </c>
      <c r="AP33" s="670">
        <f t="shared" si="1"/>
        <v>75</v>
      </c>
      <c r="AQ33" s="669">
        <f t="shared" si="1"/>
        <v>64</v>
      </c>
      <c r="AR33" s="669">
        <f t="shared" si="1"/>
        <v>11</v>
      </c>
      <c r="AS33" s="670">
        <f t="shared" si="1"/>
        <v>75</v>
      </c>
      <c r="AT33" s="669">
        <f t="shared" si="1"/>
        <v>64</v>
      </c>
      <c r="AU33" s="669">
        <f t="shared" si="1"/>
        <v>11</v>
      </c>
      <c r="AV33" s="670">
        <f t="shared" si="1"/>
        <v>79</v>
      </c>
      <c r="AW33" s="669">
        <f t="shared" si="1"/>
        <v>64</v>
      </c>
      <c r="AX33" s="669">
        <f t="shared" si="1"/>
        <v>15</v>
      </c>
      <c r="AY33" s="670">
        <f t="shared" si="1"/>
        <v>103</v>
      </c>
      <c r="AZ33" s="669">
        <f t="shared" si="1"/>
        <v>86</v>
      </c>
      <c r="BA33" s="669">
        <f t="shared" si="1"/>
        <v>17</v>
      </c>
      <c r="BB33" s="670">
        <f t="shared" si="1"/>
        <v>40</v>
      </c>
      <c r="BC33" s="669">
        <f t="shared" si="1"/>
        <v>34</v>
      </c>
      <c r="BD33" s="669">
        <f t="shared" si="1"/>
        <v>6</v>
      </c>
      <c r="BE33" s="670">
        <f t="shared" si="1"/>
        <v>43</v>
      </c>
      <c r="BF33" s="669">
        <f t="shared" si="1"/>
        <v>34</v>
      </c>
      <c r="BG33" s="669">
        <f t="shared" si="1"/>
        <v>9</v>
      </c>
      <c r="BH33" s="670">
        <f t="shared" si="1"/>
        <v>66</v>
      </c>
      <c r="BI33" s="669">
        <f t="shared" si="1"/>
        <v>51</v>
      </c>
      <c r="BJ33" s="669">
        <f t="shared" si="1"/>
        <v>15</v>
      </c>
      <c r="BK33" s="670">
        <f t="shared" si="1"/>
        <v>47</v>
      </c>
      <c r="BL33" s="669">
        <f t="shared" si="1"/>
        <v>45</v>
      </c>
      <c r="BM33" s="669">
        <f t="shared" si="1"/>
        <v>2</v>
      </c>
      <c r="BN33" s="614">
        <v>26</v>
      </c>
      <c r="BO33" s="615">
        <v>25</v>
      </c>
      <c r="BP33" s="720">
        <v>1</v>
      </c>
    </row>
    <row r="34" spans="1:68" s="602" customFormat="1" ht="15" customHeight="1" x14ac:dyDescent="0.2">
      <c r="A34" s="702"/>
      <c r="B34" s="702"/>
      <c r="C34" s="603"/>
      <c r="D34" s="628" t="s">
        <v>206</v>
      </c>
      <c r="E34" s="603"/>
      <c r="F34" s="603"/>
      <c r="G34" s="603"/>
      <c r="H34" s="603"/>
      <c r="I34" s="603"/>
      <c r="J34" s="603"/>
      <c r="K34" s="603"/>
      <c r="L34" s="603"/>
    </row>
    <row r="35" spans="1:68" s="602" customFormat="1" ht="15" customHeight="1" x14ac:dyDescent="0.2">
      <c r="A35" s="702"/>
      <c r="B35" s="702"/>
      <c r="C35" s="603"/>
      <c r="D35" s="671" t="s">
        <v>207</v>
      </c>
      <c r="E35" s="603"/>
      <c r="F35" s="603"/>
      <c r="G35" s="603"/>
      <c r="H35" s="603"/>
      <c r="I35" s="603"/>
      <c r="J35" s="603"/>
      <c r="K35" s="603"/>
      <c r="L35" s="603"/>
    </row>
    <row r="36" spans="1:68" s="602" customFormat="1" ht="15.95" customHeight="1" x14ac:dyDescent="0.2">
      <c r="A36" s="702"/>
      <c r="B36" s="702"/>
      <c r="C36" s="603"/>
      <c r="D36" s="791" t="s">
        <v>188</v>
      </c>
      <c r="E36" s="603"/>
      <c r="F36" s="603"/>
      <c r="G36" s="603"/>
      <c r="H36" s="603"/>
      <c r="I36" s="603"/>
      <c r="J36" s="603"/>
      <c r="K36" s="603"/>
      <c r="L36" s="603"/>
      <c r="X36" s="604"/>
    </row>
    <row r="37" spans="1:68" ht="15.95" customHeight="1" x14ac:dyDescent="0.2">
      <c r="C37" s="29"/>
      <c r="D37" s="64"/>
      <c r="E37" s="29"/>
      <c r="F37" s="29"/>
      <c r="G37" s="29"/>
      <c r="H37" s="29"/>
      <c r="I37" s="29"/>
      <c r="J37" s="29"/>
      <c r="K37" s="29"/>
      <c r="L37" s="29"/>
      <c r="X37" s="56"/>
    </row>
    <row r="38" spans="1:68" ht="15.95" customHeight="1" x14ac:dyDescent="0.2">
      <c r="C38" s="29"/>
      <c r="D38" s="838" t="s">
        <v>376</v>
      </c>
      <c r="E38" s="29"/>
      <c r="F38" s="29"/>
      <c r="G38" s="29"/>
      <c r="H38" s="29"/>
      <c r="I38" s="29"/>
      <c r="J38" s="29"/>
      <c r="K38" s="29"/>
      <c r="L38" s="29"/>
      <c r="BE38" s="704"/>
      <c r="BF38" s="704"/>
      <c r="BG38" s="704"/>
      <c r="BH38" s="704"/>
      <c r="BI38" s="704"/>
      <c r="BJ38" s="704"/>
      <c r="BK38" s="704"/>
      <c r="BL38" s="704"/>
      <c r="BM38" s="704"/>
    </row>
    <row r="39" spans="1:68" ht="6.95" customHeight="1" x14ac:dyDescent="0.2">
      <c r="C39" s="29"/>
      <c r="D39" s="29"/>
      <c r="E39" s="29"/>
      <c r="F39" s="29"/>
      <c r="G39" s="29"/>
      <c r="H39" s="29"/>
      <c r="I39" s="29"/>
      <c r="J39" s="29"/>
      <c r="K39" s="29"/>
      <c r="L39" s="29"/>
      <c r="AU39" s="56"/>
    </row>
    <row r="40" spans="1:68" ht="32.1" customHeight="1" x14ac:dyDescent="0.2">
      <c r="C40" s="29"/>
      <c r="D40" s="363" t="s">
        <v>200</v>
      </c>
      <c r="E40" s="149"/>
      <c r="F40" s="149"/>
      <c r="G40" s="149"/>
      <c r="H40" s="149"/>
      <c r="I40" s="149"/>
      <c r="J40" s="149"/>
      <c r="K40" s="155"/>
      <c r="L40" s="155"/>
      <c r="M40" s="155"/>
      <c r="N40" s="155"/>
      <c r="O40" s="155"/>
      <c r="P40" s="155"/>
      <c r="Q40" s="155"/>
      <c r="R40" s="155"/>
      <c r="S40" s="155"/>
      <c r="T40" s="155"/>
      <c r="U40" s="155"/>
      <c r="V40" s="155"/>
      <c r="W40" s="155"/>
      <c r="X40" s="155"/>
      <c r="Y40" s="155"/>
      <c r="Z40" s="155"/>
      <c r="AA40" s="155"/>
      <c r="AB40" s="155"/>
      <c r="AC40" s="155"/>
      <c r="AD40" s="155"/>
      <c r="AE40" s="155"/>
      <c r="AF40" s="155"/>
      <c r="AG40" s="155"/>
      <c r="AH40" s="156"/>
      <c r="AI40" s="148" t="s">
        <v>69</v>
      </c>
      <c r="AJ40" s="103" t="s">
        <v>70</v>
      </c>
      <c r="AK40" s="103" t="s">
        <v>71</v>
      </c>
      <c r="AL40" s="103">
        <v>10</v>
      </c>
      <c r="AM40" s="103">
        <v>11</v>
      </c>
      <c r="AN40" s="103">
        <v>12</v>
      </c>
      <c r="AO40" s="101">
        <v>13</v>
      </c>
      <c r="AP40" s="101">
        <v>14</v>
      </c>
      <c r="AQ40" s="126">
        <v>15</v>
      </c>
      <c r="AR40" s="126">
        <v>16</v>
      </c>
      <c r="AS40" s="126">
        <v>17</v>
      </c>
      <c r="AT40" s="126">
        <v>18</v>
      </c>
      <c r="AU40" s="126">
        <v>19</v>
      </c>
      <c r="AV40" s="126">
        <v>20</v>
      </c>
      <c r="AW40" s="126">
        <v>21</v>
      </c>
      <c r="AX40" s="126">
        <v>22</v>
      </c>
      <c r="AY40" s="126">
        <v>23</v>
      </c>
      <c r="AZ40" s="126">
        <v>24</v>
      </c>
      <c r="BA40" s="126">
        <v>25</v>
      </c>
    </row>
    <row r="41" spans="1:68" ht="15.95" customHeight="1" x14ac:dyDescent="0.2">
      <c r="C41" s="28"/>
      <c r="D41" s="742" t="s">
        <v>198</v>
      </c>
      <c r="E41" s="743"/>
      <c r="F41" s="743"/>
      <c r="G41" s="743"/>
      <c r="H41" s="743"/>
      <c r="I41" s="744"/>
      <c r="J41" s="744"/>
      <c r="K41" s="744"/>
      <c r="L41" s="744"/>
      <c r="M41" s="744"/>
      <c r="N41" s="744"/>
      <c r="O41" s="744"/>
      <c r="P41" s="744"/>
      <c r="Q41" s="744"/>
      <c r="R41" s="744"/>
      <c r="S41" s="744"/>
      <c r="T41" s="744"/>
      <c r="U41" s="744"/>
      <c r="V41" s="744"/>
      <c r="W41" s="744"/>
      <c r="X41" s="744"/>
      <c r="Y41" s="744"/>
      <c r="Z41" s="744"/>
      <c r="AA41" s="744"/>
      <c r="AB41" s="744"/>
      <c r="AC41" s="744"/>
      <c r="AD41" s="744"/>
      <c r="AE41" s="744"/>
      <c r="AF41" s="744"/>
      <c r="AG41" s="744"/>
      <c r="AH41" s="745"/>
      <c r="AI41" s="746">
        <v>39</v>
      </c>
      <c r="AJ41" s="747">
        <v>41</v>
      </c>
      <c r="AK41" s="746">
        <v>40</v>
      </c>
      <c r="AL41" s="747">
        <v>40</v>
      </c>
      <c r="AM41" s="747">
        <v>40</v>
      </c>
      <c r="AN41" s="747">
        <v>40</v>
      </c>
      <c r="AO41" s="742">
        <v>40</v>
      </c>
      <c r="AP41" s="747">
        <v>41</v>
      </c>
      <c r="AQ41" s="747">
        <v>42</v>
      </c>
      <c r="AR41" s="747">
        <v>41</v>
      </c>
      <c r="AS41" s="746">
        <v>40</v>
      </c>
      <c r="AT41" s="747">
        <v>41</v>
      </c>
      <c r="AU41" s="706">
        <v>42</v>
      </c>
      <c r="AV41" s="706">
        <v>41</v>
      </c>
      <c r="AW41" s="706">
        <v>41</v>
      </c>
      <c r="AX41" s="706">
        <v>41</v>
      </c>
      <c r="AY41" s="706">
        <v>41</v>
      </c>
      <c r="AZ41" s="706">
        <v>42</v>
      </c>
      <c r="BA41" s="706">
        <v>43</v>
      </c>
    </row>
    <row r="42" spans="1:68" ht="15.95" customHeight="1" x14ac:dyDescent="0.2">
      <c r="C42" s="28"/>
      <c r="D42" s="748" t="s">
        <v>199</v>
      </c>
      <c r="E42" s="749"/>
      <c r="F42" s="749"/>
      <c r="G42" s="749"/>
      <c r="H42" s="749"/>
      <c r="I42" s="749"/>
      <c r="J42" s="749"/>
      <c r="K42" s="707"/>
      <c r="L42" s="707"/>
      <c r="M42" s="707"/>
      <c r="N42" s="707"/>
      <c r="O42" s="707"/>
      <c r="P42" s="707"/>
      <c r="Q42" s="707"/>
      <c r="R42" s="707"/>
      <c r="S42" s="707"/>
      <c r="T42" s="707"/>
      <c r="U42" s="707"/>
      <c r="V42" s="707"/>
      <c r="W42" s="707"/>
      <c r="X42" s="707"/>
      <c r="Y42" s="707"/>
      <c r="Z42" s="707"/>
      <c r="AA42" s="707"/>
      <c r="AB42" s="707"/>
      <c r="AC42" s="707"/>
      <c r="AD42" s="707"/>
      <c r="AE42" s="707"/>
      <c r="AF42" s="707"/>
      <c r="AG42" s="707"/>
      <c r="AH42" s="710"/>
      <c r="AI42" s="750">
        <v>20</v>
      </c>
      <c r="AJ42" s="750">
        <v>17</v>
      </c>
      <c r="AK42" s="750">
        <v>25</v>
      </c>
      <c r="AL42" s="750">
        <v>23</v>
      </c>
      <c r="AM42" s="750">
        <v>19</v>
      </c>
      <c r="AN42" s="750">
        <v>16</v>
      </c>
      <c r="AO42" s="751">
        <v>20</v>
      </c>
      <c r="AP42" s="752">
        <v>15</v>
      </c>
      <c r="AQ42" s="750">
        <v>15</v>
      </c>
      <c r="AR42" s="750">
        <v>14.000000000000002</v>
      </c>
      <c r="AS42" s="750">
        <v>19</v>
      </c>
      <c r="AT42" s="750">
        <v>16</v>
      </c>
      <c r="AU42" s="750">
        <v>15</v>
      </c>
      <c r="AV42" s="750">
        <v>14.000000000000002</v>
      </c>
      <c r="AW42" s="750">
        <v>19</v>
      </c>
      <c r="AX42" s="750">
        <v>19</v>
      </c>
      <c r="AY42" s="750">
        <v>18</v>
      </c>
      <c r="AZ42" s="750">
        <v>17</v>
      </c>
      <c r="BA42" s="750">
        <v>16</v>
      </c>
    </row>
    <row r="43" spans="1:68" ht="15.95" customHeight="1" x14ac:dyDescent="0.2">
      <c r="C43" s="28"/>
      <c r="D43" s="748" t="s">
        <v>210</v>
      </c>
      <c r="E43" s="707"/>
      <c r="F43" s="707"/>
      <c r="G43" s="707"/>
      <c r="H43" s="707"/>
      <c r="I43" s="707"/>
      <c r="J43" s="707"/>
      <c r="K43" s="707"/>
      <c r="L43" s="707"/>
      <c r="M43" s="707"/>
      <c r="N43" s="707"/>
      <c r="O43" s="707"/>
      <c r="P43" s="707"/>
      <c r="Q43" s="707"/>
      <c r="R43" s="707"/>
      <c r="S43" s="707"/>
      <c r="T43" s="707"/>
      <c r="U43" s="707"/>
      <c r="V43" s="707"/>
      <c r="W43" s="707"/>
      <c r="X43" s="707"/>
      <c r="Y43" s="707"/>
      <c r="Z43" s="707"/>
      <c r="AA43" s="707"/>
      <c r="AB43" s="707"/>
      <c r="AC43" s="707"/>
      <c r="AD43" s="707"/>
      <c r="AE43" s="707"/>
      <c r="AF43" s="707"/>
      <c r="AG43" s="707"/>
      <c r="AH43" s="710"/>
      <c r="AI43" s="753">
        <v>20</v>
      </c>
      <c r="AJ43" s="752">
        <v>20.512820512820515</v>
      </c>
      <c r="AK43" s="753">
        <v>28.402366863905325</v>
      </c>
      <c r="AL43" s="753">
        <v>21.18380062305296</v>
      </c>
      <c r="AM43" s="752">
        <v>23.013698630136986</v>
      </c>
      <c r="AN43" s="752">
        <v>22.432432432432432</v>
      </c>
      <c r="AO43" s="752">
        <v>23.316062176165804</v>
      </c>
      <c r="AP43" s="751">
        <v>22.222222222222221</v>
      </c>
      <c r="AQ43" s="753">
        <v>18.416801292407108</v>
      </c>
      <c r="AR43" s="753">
        <v>23.235800344234079</v>
      </c>
      <c r="AS43" s="754">
        <v>22.813036020583191</v>
      </c>
      <c r="AT43" s="753">
        <v>23.725834797891036</v>
      </c>
      <c r="AU43" s="753">
        <v>25.226860254083483</v>
      </c>
      <c r="AV43" s="753">
        <v>31.123388581952117</v>
      </c>
      <c r="AW43" s="753">
        <v>24.608501118568231</v>
      </c>
      <c r="AX43" s="752">
        <v>31.322505800464036</v>
      </c>
      <c r="AY43" s="752">
        <v>27.728983688833125</v>
      </c>
      <c r="AZ43" s="751">
        <v>38.107098381070983</v>
      </c>
      <c r="BA43" s="752">
        <v>41.1</v>
      </c>
      <c r="BJ43" s="515"/>
    </row>
    <row r="44" spans="1:68" ht="15.95" customHeight="1" x14ac:dyDescent="0.2">
      <c r="C44" s="28"/>
      <c r="D44" s="748" t="s">
        <v>208</v>
      </c>
      <c r="E44" s="707"/>
      <c r="F44" s="707"/>
      <c r="G44" s="707"/>
      <c r="H44" s="707"/>
      <c r="I44" s="707"/>
      <c r="J44" s="707"/>
      <c r="K44" s="707"/>
      <c r="L44" s="707"/>
      <c r="M44" s="707"/>
      <c r="N44" s="707"/>
      <c r="O44" s="707"/>
      <c r="P44" s="707"/>
      <c r="Q44" s="707"/>
      <c r="R44" s="707"/>
      <c r="S44" s="707"/>
      <c r="T44" s="707"/>
      <c r="U44" s="707"/>
      <c r="V44" s="707"/>
      <c r="W44" s="707"/>
      <c r="X44" s="707"/>
      <c r="Y44" s="707"/>
      <c r="Z44" s="707"/>
      <c r="AA44" s="707"/>
      <c r="AB44" s="707"/>
      <c r="AC44" s="707"/>
      <c r="AD44" s="707"/>
      <c r="AE44" s="707"/>
      <c r="AF44" s="707"/>
      <c r="AG44" s="707"/>
      <c r="AH44" s="710"/>
      <c r="AI44" s="755">
        <v>252</v>
      </c>
      <c r="AJ44" s="755">
        <v>223</v>
      </c>
      <c r="AK44" s="755">
        <v>266</v>
      </c>
      <c r="AL44" s="755">
        <v>253</v>
      </c>
      <c r="AM44" s="755">
        <v>308</v>
      </c>
      <c r="AN44" s="755">
        <v>301</v>
      </c>
      <c r="AO44" s="755">
        <v>320</v>
      </c>
      <c r="AP44" s="755">
        <v>402</v>
      </c>
      <c r="AQ44" s="755">
        <v>450</v>
      </c>
      <c r="AR44" s="755">
        <v>414</v>
      </c>
      <c r="AS44" s="755">
        <v>474</v>
      </c>
      <c r="AT44" s="755">
        <v>460</v>
      </c>
      <c r="AU44" s="755">
        <v>458</v>
      </c>
      <c r="AV44" s="755">
        <v>319</v>
      </c>
      <c r="AW44" s="755">
        <v>359</v>
      </c>
      <c r="AX44" s="755">
        <v>359</v>
      </c>
      <c r="AY44" s="755">
        <v>426</v>
      </c>
      <c r="AZ44" s="755">
        <v>548</v>
      </c>
      <c r="BA44" s="755">
        <v>539</v>
      </c>
    </row>
    <row r="45" spans="1:68" ht="15.95" customHeight="1" x14ac:dyDescent="0.2">
      <c r="C45" s="28"/>
      <c r="D45" s="342" t="s">
        <v>209</v>
      </c>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3"/>
      <c r="AI45" s="673" t="s">
        <v>137</v>
      </c>
      <c r="AJ45" s="674">
        <v>81.684981684981679</v>
      </c>
      <c r="AK45" s="674">
        <v>78.698224852071007</v>
      </c>
      <c r="AL45" s="674">
        <v>78.81619937694704</v>
      </c>
      <c r="AM45" s="674">
        <v>84.38356164383562</v>
      </c>
      <c r="AN45" s="674">
        <v>81.351351351351354</v>
      </c>
      <c r="AO45" s="674">
        <v>82.901554404145074</v>
      </c>
      <c r="AP45" s="674">
        <v>84.276729559748432</v>
      </c>
      <c r="AQ45" s="674">
        <v>72.697899838449118</v>
      </c>
      <c r="AR45" s="674">
        <v>71.256454388984508</v>
      </c>
      <c r="AS45" s="674">
        <v>81.303602058319044</v>
      </c>
      <c r="AT45" s="674">
        <v>80.843585237258353</v>
      </c>
      <c r="AU45" s="674">
        <v>83.121597096188751</v>
      </c>
      <c r="AV45" s="674">
        <v>58.74769797421731</v>
      </c>
      <c r="AW45" s="674">
        <v>80.313199105145415</v>
      </c>
      <c r="AX45" s="674">
        <v>83.294663573085842</v>
      </c>
      <c r="AY45" s="674">
        <v>53.450439146800505</v>
      </c>
      <c r="AZ45" s="674">
        <v>68.244084682440842</v>
      </c>
      <c r="BA45" s="674">
        <v>72.155287817938415</v>
      </c>
    </row>
    <row r="46" spans="1:68" ht="15.95" customHeight="1" x14ac:dyDescent="0.2">
      <c r="D46" s="790" t="s">
        <v>188</v>
      </c>
    </row>
    <row r="47" spans="1:68" ht="15.95" customHeight="1" x14ac:dyDescent="0.2">
      <c r="D47" s="199" t="s">
        <v>195</v>
      </c>
      <c r="AW47" s="284"/>
    </row>
    <row r="48" spans="1:68" ht="6.95" customHeight="1" x14ac:dyDescent="0.2">
      <c r="D48" s="81"/>
    </row>
    <row r="49" spans="3:68" ht="15.95" customHeight="1" x14ac:dyDescent="0.2">
      <c r="D49" s="87"/>
      <c r="E49" s="88"/>
      <c r="F49" s="89">
        <v>2005</v>
      </c>
      <c r="G49" s="90"/>
      <c r="H49" s="91"/>
      <c r="I49" s="89">
        <v>2006</v>
      </c>
      <c r="J49" s="90"/>
      <c r="K49" s="91"/>
      <c r="L49" s="89">
        <v>2007</v>
      </c>
      <c r="M49" s="90"/>
      <c r="N49" s="91"/>
      <c r="O49" s="89">
        <v>2008</v>
      </c>
      <c r="P49" s="90"/>
      <c r="Q49" s="91"/>
      <c r="R49" s="89">
        <v>2009</v>
      </c>
      <c r="S49" s="90"/>
      <c r="T49" s="91"/>
      <c r="U49" s="89">
        <v>2010</v>
      </c>
      <c r="V49" s="90"/>
      <c r="W49" s="91"/>
      <c r="X49" s="89">
        <v>2011</v>
      </c>
      <c r="Y49" s="90"/>
      <c r="Z49" s="91"/>
      <c r="AA49" s="89">
        <v>2012</v>
      </c>
      <c r="AB49" s="90"/>
      <c r="AC49" s="91"/>
      <c r="AD49" s="89">
        <v>2013</v>
      </c>
      <c r="AE49" s="90"/>
      <c r="AF49" s="91"/>
      <c r="AG49" s="89">
        <v>2014</v>
      </c>
      <c r="AH49" s="90"/>
      <c r="AI49" s="91"/>
      <c r="AJ49" s="51">
        <v>2015</v>
      </c>
      <c r="AK49" s="127"/>
      <c r="AL49" s="74"/>
      <c r="AM49" s="51">
        <v>2016</v>
      </c>
      <c r="AN49" s="127"/>
      <c r="AO49" s="74"/>
      <c r="AP49" s="51">
        <v>2017</v>
      </c>
      <c r="AQ49" s="127"/>
      <c r="AR49" s="74"/>
      <c r="AS49" s="51">
        <v>2018</v>
      </c>
      <c r="AT49" s="127"/>
      <c r="AU49" s="74"/>
      <c r="AV49" s="51">
        <v>2019</v>
      </c>
      <c r="AW49" s="127"/>
      <c r="AX49" s="74"/>
      <c r="AY49" s="51">
        <v>2020</v>
      </c>
      <c r="AZ49" s="127"/>
      <c r="BA49" s="74"/>
      <c r="BB49" s="51">
        <v>2021</v>
      </c>
      <c r="BC49" s="127"/>
      <c r="BD49" s="74"/>
      <c r="BE49" s="51">
        <v>2022</v>
      </c>
      <c r="BF49" s="127"/>
      <c r="BG49" s="74"/>
      <c r="BH49" s="343"/>
      <c r="BI49" s="344">
        <v>2023</v>
      </c>
      <c r="BJ49" s="130"/>
      <c r="BK49" s="343"/>
      <c r="BL49" s="344">
        <v>2024</v>
      </c>
      <c r="BM49" s="130"/>
      <c r="BN49" s="343"/>
      <c r="BO49" s="344">
        <v>2025</v>
      </c>
      <c r="BP49" s="130"/>
    </row>
    <row r="50" spans="3:68" ht="15.95" customHeight="1" x14ac:dyDescent="0.2">
      <c r="D50" s="365"/>
      <c r="E50" s="93"/>
      <c r="F50" s="782" t="s">
        <v>191</v>
      </c>
      <c r="G50" s="782" t="s">
        <v>192</v>
      </c>
      <c r="H50" s="782" t="s">
        <v>193</v>
      </c>
      <c r="I50" s="782" t="s">
        <v>191</v>
      </c>
      <c r="J50" s="782" t="s">
        <v>192</v>
      </c>
      <c r="K50" s="782" t="s">
        <v>193</v>
      </c>
      <c r="L50" s="782" t="s">
        <v>191</v>
      </c>
      <c r="M50" s="782" t="s">
        <v>192</v>
      </c>
      <c r="N50" s="782" t="s">
        <v>193</v>
      </c>
      <c r="O50" s="782" t="s">
        <v>191</v>
      </c>
      <c r="P50" s="782" t="s">
        <v>192</v>
      </c>
      <c r="Q50" s="782" t="s">
        <v>193</v>
      </c>
      <c r="R50" s="782" t="s">
        <v>191</v>
      </c>
      <c r="S50" s="782" t="s">
        <v>192</v>
      </c>
      <c r="T50" s="782" t="s">
        <v>193</v>
      </c>
      <c r="U50" s="782" t="s">
        <v>191</v>
      </c>
      <c r="V50" s="782" t="s">
        <v>192</v>
      </c>
      <c r="W50" s="782" t="s">
        <v>193</v>
      </c>
      <c r="X50" s="782" t="s">
        <v>191</v>
      </c>
      <c r="Y50" s="782" t="s">
        <v>192</v>
      </c>
      <c r="Z50" s="782" t="s">
        <v>193</v>
      </c>
      <c r="AA50" s="782" t="s">
        <v>191</v>
      </c>
      <c r="AB50" s="782" t="s">
        <v>192</v>
      </c>
      <c r="AC50" s="782" t="s">
        <v>193</v>
      </c>
      <c r="AD50" s="782" t="s">
        <v>191</v>
      </c>
      <c r="AE50" s="782" t="s">
        <v>192</v>
      </c>
      <c r="AF50" s="782" t="s">
        <v>193</v>
      </c>
      <c r="AG50" s="784" t="s">
        <v>191</v>
      </c>
      <c r="AH50" s="784" t="s">
        <v>192</v>
      </c>
      <c r="AI50" s="784" t="s">
        <v>193</v>
      </c>
      <c r="AJ50" s="784" t="s">
        <v>191</v>
      </c>
      <c r="AK50" s="784" t="s">
        <v>192</v>
      </c>
      <c r="AL50" s="784" t="s">
        <v>193</v>
      </c>
      <c r="AM50" s="784" t="s">
        <v>191</v>
      </c>
      <c r="AN50" s="784" t="s">
        <v>192</v>
      </c>
      <c r="AO50" s="784" t="s">
        <v>193</v>
      </c>
      <c r="AP50" s="784" t="s">
        <v>191</v>
      </c>
      <c r="AQ50" s="784" t="s">
        <v>192</v>
      </c>
      <c r="AR50" s="784" t="s">
        <v>193</v>
      </c>
      <c r="AS50" s="784" t="s">
        <v>191</v>
      </c>
      <c r="AT50" s="784" t="s">
        <v>192</v>
      </c>
      <c r="AU50" s="784" t="s">
        <v>193</v>
      </c>
      <c r="AV50" s="784" t="s">
        <v>191</v>
      </c>
      <c r="AW50" s="784" t="s">
        <v>192</v>
      </c>
      <c r="AX50" s="784" t="s">
        <v>193</v>
      </c>
      <c r="AY50" s="784" t="s">
        <v>191</v>
      </c>
      <c r="AZ50" s="784" t="s">
        <v>192</v>
      </c>
      <c r="BA50" s="784" t="s">
        <v>193</v>
      </c>
      <c r="BB50" s="784" t="s">
        <v>191</v>
      </c>
      <c r="BC50" s="784" t="s">
        <v>192</v>
      </c>
      <c r="BD50" s="784" t="s">
        <v>193</v>
      </c>
      <c r="BE50" s="784" t="s">
        <v>191</v>
      </c>
      <c r="BF50" s="784" t="s">
        <v>192</v>
      </c>
      <c r="BG50" s="784" t="s">
        <v>193</v>
      </c>
      <c r="BH50" s="784" t="s">
        <v>191</v>
      </c>
      <c r="BI50" s="784" t="s">
        <v>192</v>
      </c>
      <c r="BJ50" s="784" t="s">
        <v>193</v>
      </c>
      <c r="BK50" s="784" t="s">
        <v>191</v>
      </c>
      <c r="BL50" s="784" t="s">
        <v>192</v>
      </c>
      <c r="BM50" s="784" t="s">
        <v>193</v>
      </c>
      <c r="BN50" s="784" t="s">
        <v>191</v>
      </c>
      <c r="BO50" s="784" t="s">
        <v>192</v>
      </c>
      <c r="BP50" s="784" t="s">
        <v>193</v>
      </c>
    </row>
    <row r="51" spans="3:68" ht="15.95" customHeight="1" x14ac:dyDescent="0.2">
      <c r="D51" s="756" t="s">
        <v>189</v>
      </c>
      <c r="E51" s="709"/>
      <c r="F51" s="757">
        <f>SUM(G51:H51)</f>
        <v>35</v>
      </c>
      <c r="G51" s="758">
        <v>35</v>
      </c>
      <c r="H51" s="759">
        <v>0</v>
      </c>
      <c r="I51" s="757">
        <f>SUM(J51:K51)</f>
        <v>35</v>
      </c>
      <c r="J51" s="758">
        <v>35</v>
      </c>
      <c r="K51" s="759">
        <v>0</v>
      </c>
      <c r="L51" s="757">
        <f>SUM(M51:N51)</f>
        <v>35</v>
      </c>
      <c r="M51" s="758">
        <v>34</v>
      </c>
      <c r="N51" s="759">
        <v>1</v>
      </c>
      <c r="O51" s="757">
        <f>SUM(P51:Q51)</f>
        <v>45</v>
      </c>
      <c r="P51" s="758">
        <v>45</v>
      </c>
      <c r="Q51" s="759">
        <v>0</v>
      </c>
      <c r="R51" s="757">
        <f>SUM(S51:T51)</f>
        <v>36</v>
      </c>
      <c r="S51" s="758">
        <v>36</v>
      </c>
      <c r="T51" s="759">
        <v>0</v>
      </c>
      <c r="U51" s="757">
        <f>SUM(V51:W51)</f>
        <v>38</v>
      </c>
      <c r="V51" s="758">
        <v>38</v>
      </c>
      <c r="W51" s="759">
        <v>0</v>
      </c>
      <c r="X51" s="757">
        <v>47</v>
      </c>
      <c r="Y51" s="758">
        <v>47</v>
      </c>
      <c r="Z51" s="759">
        <v>0</v>
      </c>
      <c r="AA51" s="757">
        <v>40</v>
      </c>
      <c r="AB51" s="758">
        <v>39</v>
      </c>
      <c r="AC51" s="759">
        <v>1</v>
      </c>
      <c r="AD51" s="757">
        <v>53</v>
      </c>
      <c r="AE51" s="758">
        <v>52</v>
      </c>
      <c r="AF51" s="759">
        <v>1</v>
      </c>
      <c r="AG51" s="757">
        <v>38</v>
      </c>
      <c r="AH51" s="758">
        <v>38</v>
      </c>
      <c r="AI51" s="759">
        <v>0</v>
      </c>
      <c r="AJ51" s="757">
        <v>50</v>
      </c>
      <c r="AK51" s="760">
        <v>50</v>
      </c>
      <c r="AL51" s="760">
        <v>0</v>
      </c>
      <c r="AM51" s="757">
        <v>76</v>
      </c>
      <c r="AN51" s="760">
        <v>75</v>
      </c>
      <c r="AO51" s="760">
        <v>1</v>
      </c>
      <c r="AP51" s="757">
        <v>70</v>
      </c>
      <c r="AQ51" s="760">
        <v>69</v>
      </c>
      <c r="AR51" s="760">
        <v>1</v>
      </c>
      <c r="AS51" s="757">
        <v>91</v>
      </c>
      <c r="AT51" s="760">
        <v>89</v>
      </c>
      <c r="AU51" s="760">
        <v>2</v>
      </c>
      <c r="AV51" s="757">
        <v>111</v>
      </c>
      <c r="AW51" s="760">
        <v>105</v>
      </c>
      <c r="AX51" s="760">
        <v>6</v>
      </c>
      <c r="AY51" s="757">
        <v>138</v>
      </c>
      <c r="AZ51" s="760">
        <v>129</v>
      </c>
      <c r="BA51" s="760">
        <v>9</v>
      </c>
      <c r="BB51" s="757">
        <v>145</v>
      </c>
      <c r="BC51" s="760">
        <v>136</v>
      </c>
      <c r="BD51" s="760">
        <v>9</v>
      </c>
      <c r="BE51" s="757">
        <v>150</v>
      </c>
      <c r="BF51" s="760">
        <v>149</v>
      </c>
      <c r="BG51" s="760">
        <v>1</v>
      </c>
      <c r="BH51" s="757">
        <v>132</v>
      </c>
      <c r="BI51" s="761">
        <v>126</v>
      </c>
      <c r="BJ51" s="758">
        <v>6</v>
      </c>
      <c r="BK51" s="757">
        <v>177</v>
      </c>
      <c r="BL51" s="761">
        <v>169</v>
      </c>
      <c r="BM51" s="758">
        <v>8</v>
      </c>
      <c r="BN51" s="757">
        <v>204</v>
      </c>
      <c r="BO51" s="760">
        <v>199</v>
      </c>
      <c r="BP51" s="758">
        <v>5</v>
      </c>
    </row>
    <row r="52" spans="3:68" ht="15.95" customHeight="1" x14ac:dyDescent="0.2">
      <c r="D52" s="716" t="s">
        <v>196</v>
      </c>
      <c r="E52" s="638"/>
      <c r="F52" s="717">
        <f>SUM(G52:H52)</f>
        <v>27</v>
      </c>
      <c r="G52" s="713">
        <v>27</v>
      </c>
      <c r="H52" s="715">
        <v>0</v>
      </c>
      <c r="I52" s="717">
        <f>SUM(J52:K52)</f>
        <v>19</v>
      </c>
      <c r="J52" s="713">
        <v>19</v>
      </c>
      <c r="K52" s="715">
        <v>0</v>
      </c>
      <c r="L52" s="717">
        <f>SUM(M52:N52)</f>
        <v>20</v>
      </c>
      <c r="M52" s="713">
        <v>19</v>
      </c>
      <c r="N52" s="715">
        <v>1</v>
      </c>
      <c r="O52" s="717">
        <f>SUM(P52:Q52)</f>
        <v>25</v>
      </c>
      <c r="P52" s="713">
        <v>25</v>
      </c>
      <c r="Q52" s="715">
        <v>0</v>
      </c>
      <c r="R52" s="717">
        <f>SUM(S52:T52)</f>
        <v>24</v>
      </c>
      <c r="S52" s="713">
        <v>24</v>
      </c>
      <c r="T52" s="715">
        <v>0</v>
      </c>
      <c r="U52" s="717">
        <f>SUM(V52:W52)</f>
        <v>24</v>
      </c>
      <c r="V52" s="713">
        <v>24</v>
      </c>
      <c r="W52" s="715">
        <v>0</v>
      </c>
      <c r="X52" s="717">
        <v>33</v>
      </c>
      <c r="Y52" s="713">
        <v>33</v>
      </c>
      <c r="Z52" s="715">
        <v>0</v>
      </c>
      <c r="AA52" s="717">
        <v>18</v>
      </c>
      <c r="AB52" s="713">
        <v>17</v>
      </c>
      <c r="AC52" s="715">
        <v>1</v>
      </c>
      <c r="AD52" s="717">
        <v>34</v>
      </c>
      <c r="AE52" s="713">
        <v>34</v>
      </c>
      <c r="AF52" s="715">
        <v>0</v>
      </c>
      <c r="AG52" s="717">
        <v>23</v>
      </c>
      <c r="AH52" s="713">
        <v>23</v>
      </c>
      <c r="AI52" s="715">
        <v>0</v>
      </c>
      <c r="AJ52" s="714">
        <v>32</v>
      </c>
      <c r="AK52" s="728">
        <v>32</v>
      </c>
      <c r="AL52" s="728">
        <v>0</v>
      </c>
      <c r="AM52" s="714">
        <v>47</v>
      </c>
      <c r="AN52" s="728">
        <v>46</v>
      </c>
      <c r="AO52" s="728">
        <v>1</v>
      </c>
      <c r="AP52" s="714">
        <v>36</v>
      </c>
      <c r="AQ52" s="728">
        <v>35</v>
      </c>
      <c r="AR52" s="728">
        <v>1</v>
      </c>
      <c r="AS52" s="714">
        <v>60</v>
      </c>
      <c r="AT52" s="728">
        <v>58</v>
      </c>
      <c r="AU52" s="728">
        <v>2</v>
      </c>
      <c r="AV52" s="714">
        <v>67</v>
      </c>
      <c r="AW52" s="728">
        <v>63</v>
      </c>
      <c r="AX52" s="728">
        <v>4</v>
      </c>
      <c r="AY52" s="714">
        <v>77</v>
      </c>
      <c r="AZ52" s="728">
        <v>70</v>
      </c>
      <c r="BA52" s="728">
        <v>7</v>
      </c>
      <c r="BB52" s="714">
        <v>77</v>
      </c>
      <c r="BC52" s="728">
        <v>75</v>
      </c>
      <c r="BD52" s="728">
        <v>2</v>
      </c>
      <c r="BE52" s="714">
        <v>73</v>
      </c>
      <c r="BF52" s="728">
        <v>72</v>
      </c>
      <c r="BG52" s="728">
        <v>1</v>
      </c>
      <c r="BH52" s="717">
        <v>75</v>
      </c>
      <c r="BI52" s="713">
        <v>70</v>
      </c>
      <c r="BJ52" s="713">
        <v>5</v>
      </c>
      <c r="BK52" s="717">
        <v>115</v>
      </c>
      <c r="BL52" s="713">
        <v>110</v>
      </c>
      <c r="BM52" s="713">
        <v>5</v>
      </c>
      <c r="BN52" s="717">
        <v>126</v>
      </c>
      <c r="BO52" s="713">
        <v>124</v>
      </c>
      <c r="BP52" s="713">
        <v>2</v>
      </c>
    </row>
    <row r="53" spans="3:68" ht="15.95" customHeight="1" x14ac:dyDescent="0.2">
      <c r="C53" s="704"/>
      <c r="D53" s="793" t="s">
        <v>214</v>
      </c>
      <c r="E53" s="29"/>
      <c r="F53" s="29"/>
      <c r="G53" s="29"/>
      <c r="H53" s="29"/>
      <c r="I53" s="29"/>
      <c r="J53" s="29"/>
      <c r="K53" s="29"/>
      <c r="L53" s="29"/>
      <c r="Y53" s="56"/>
      <c r="BK53" s="56"/>
    </row>
    <row r="54" spans="3:68" ht="15.95" customHeight="1" x14ac:dyDescent="0.2">
      <c r="D54" s="789" t="s">
        <v>188</v>
      </c>
      <c r="BK54" s="56"/>
    </row>
    <row r="55" spans="3:68" ht="15.95" customHeight="1" x14ac:dyDescent="0.2">
      <c r="D55" s="64"/>
      <c r="BK55" s="56"/>
    </row>
    <row r="56" spans="3:68" ht="15.75" customHeight="1" x14ac:dyDescent="0.2">
      <c r="D56" s="199" t="s">
        <v>211</v>
      </c>
      <c r="BK56" s="56"/>
    </row>
    <row r="57" spans="3:68" ht="6.95" customHeight="1" x14ac:dyDescent="0.2">
      <c r="BK57" s="56"/>
    </row>
    <row r="58" spans="3:68" ht="15.95" customHeight="1" x14ac:dyDescent="0.2">
      <c r="D58" s="109"/>
      <c r="E58" s="132"/>
      <c r="F58" s="132"/>
      <c r="G58" s="132"/>
      <c r="H58" s="132"/>
      <c r="I58" s="151"/>
      <c r="J58" s="151"/>
      <c r="K58" s="152"/>
      <c r="L58" s="90">
        <v>2007</v>
      </c>
      <c r="M58" s="90"/>
      <c r="N58" s="91"/>
      <c r="O58" s="89">
        <v>2008</v>
      </c>
      <c r="P58" s="90"/>
      <c r="Q58" s="91"/>
      <c r="R58" s="89">
        <v>2009</v>
      </c>
      <c r="S58" s="90"/>
      <c r="T58" s="91"/>
      <c r="U58" s="89">
        <v>2010</v>
      </c>
      <c r="V58" s="90"/>
      <c r="W58" s="91"/>
      <c r="X58" s="89">
        <v>2011</v>
      </c>
      <c r="Y58" s="90"/>
      <c r="Z58" s="91"/>
      <c r="AA58" s="89">
        <v>2012</v>
      </c>
      <c r="AB58" s="90"/>
      <c r="AC58" s="91"/>
      <c r="AD58" s="89">
        <v>2013</v>
      </c>
      <c r="AE58" s="90"/>
      <c r="AF58" s="91"/>
      <c r="AG58" s="89">
        <v>2014</v>
      </c>
      <c r="AH58" s="90"/>
      <c r="AI58" s="91"/>
      <c r="AJ58" s="51">
        <v>2015</v>
      </c>
      <c r="AK58" s="52"/>
      <c r="AL58" s="53"/>
      <c r="AM58" s="51">
        <v>2016</v>
      </c>
      <c r="AN58" s="52"/>
      <c r="AO58" s="53"/>
      <c r="AP58" s="51">
        <v>2017</v>
      </c>
      <c r="AQ58" s="52"/>
      <c r="AR58" s="53"/>
      <c r="AS58" s="51">
        <v>2018</v>
      </c>
      <c r="AT58" s="52"/>
      <c r="AU58" s="53"/>
      <c r="AV58" s="51">
        <v>2019</v>
      </c>
      <c r="AW58" s="52"/>
      <c r="AX58" s="53"/>
      <c r="AY58" s="51">
        <v>2020</v>
      </c>
      <c r="AZ58" s="52"/>
      <c r="BA58" s="53"/>
      <c r="BB58" s="51">
        <v>2021</v>
      </c>
      <c r="BC58" s="52"/>
      <c r="BD58" s="53"/>
      <c r="BE58" s="51">
        <v>2022</v>
      </c>
      <c r="BF58" s="127"/>
      <c r="BG58" s="74"/>
      <c r="BH58" s="343"/>
      <c r="BI58" s="344">
        <v>2023</v>
      </c>
      <c r="BJ58" s="130"/>
      <c r="BK58" s="343"/>
      <c r="BL58" s="344">
        <v>2024</v>
      </c>
      <c r="BM58" s="130"/>
      <c r="BN58" s="343"/>
      <c r="BO58" s="344">
        <v>2025</v>
      </c>
      <c r="BP58" s="130"/>
    </row>
    <row r="59" spans="3:68" ht="15.95" customHeight="1" x14ac:dyDescent="0.2">
      <c r="D59" s="333"/>
      <c r="E59" s="332"/>
      <c r="F59" s="332"/>
      <c r="G59" s="332"/>
      <c r="H59" s="332"/>
      <c r="I59" s="150"/>
      <c r="J59" s="150"/>
      <c r="K59" s="153"/>
      <c r="L59" s="782" t="s">
        <v>191</v>
      </c>
      <c r="M59" s="782" t="s">
        <v>192</v>
      </c>
      <c r="N59" s="782" t="s">
        <v>193</v>
      </c>
      <c r="O59" s="782" t="s">
        <v>191</v>
      </c>
      <c r="P59" s="782" t="s">
        <v>192</v>
      </c>
      <c r="Q59" s="782" t="s">
        <v>193</v>
      </c>
      <c r="R59" s="782" t="s">
        <v>191</v>
      </c>
      <c r="S59" s="782" t="s">
        <v>192</v>
      </c>
      <c r="T59" s="782" t="s">
        <v>193</v>
      </c>
      <c r="U59" s="782" t="s">
        <v>191</v>
      </c>
      <c r="V59" s="782" t="s">
        <v>192</v>
      </c>
      <c r="W59" s="782" t="s">
        <v>193</v>
      </c>
      <c r="X59" s="782" t="s">
        <v>191</v>
      </c>
      <c r="Y59" s="782" t="s">
        <v>192</v>
      </c>
      <c r="Z59" s="782" t="s">
        <v>193</v>
      </c>
      <c r="AA59" s="782" t="s">
        <v>191</v>
      </c>
      <c r="AB59" s="782" t="s">
        <v>192</v>
      </c>
      <c r="AC59" s="782" t="s">
        <v>193</v>
      </c>
      <c r="AD59" s="782" t="s">
        <v>191</v>
      </c>
      <c r="AE59" s="782" t="s">
        <v>192</v>
      </c>
      <c r="AF59" s="782" t="s">
        <v>193</v>
      </c>
      <c r="AG59" s="784" t="s">
        <v>191</v>
      </c>
      <c r="AH59" s="784" t="s">
        <v>192</v>
      </c>
      <c r="AI59" s="784" t="s">
        <v>193</v>
      </c>
      <c r="AJ59" s="784" t="s">
        <v>191</v>
      </c>
      <c r="AK59" s="784" t="s">
        <v>192</v>
      </c>
      <c r="AL59" s="784" t="s">
        <v>193</v>
      </c>
      <c r="AM59" s="784" t="s">
        <v>191</v>
      </c>
      <c r="AN59" s="784" t="s">
        <v>192</v>
      </c>
      <c r="AO59" s="784" t="s">
        <v>193</v>
      </c>
      <c r="AP59" s="784" t="s">
        <v>191</v>
      </c>
      <c r="AQ59" s="784" t="s">
        <v>192</v>
      </c>
      <c r="AR59" s="784" t="s">
        <v>193</v>
      </c>
      <c r="AS59" s="784" t="s">
        <v>191</v>
      </c>
      <c r="AT59" s="784" t="s">
        <v>192</v>
      </c>
      <c r="AU59" s="784" t="s">
        <v>193</v>
      </c>
      <c r="AV59" s="784" t="s">
        <v>191</v>
      </c>
      <c r="AW59" s="784" t="s">
        <v>192</v>
      </c>
      <c r="AX59" s="784" t="s">
        <v>193</v>
      </c>
      <c r="AY59" s="784" t="s">
        <v>191</v>
      </c>
      <c r="AZ59" s="784" t="s">
        <v>192</v>
      </c>
      <c r="BA59" s="784" t="s">
        <v>193</v>
      </c>
      <c r="BB59" s="784" t="s">
        <v>191</v>
      </c>
      <c r="BC59" s="784" t="s">
        <v>192</v>
      </c>
      <c r="BD59" s="784" t="s">
        <v>193</v>
      </c>
      <c r="BE59" s="784" t="s">
        <v>191</v>
      </c>
      <c r="BF59" s="784" t="s">
        <v>192</v>
      </c>
      <c r="BG59" s="784" t="s">
        <v>193</v>
      </c>
      <c r="BH59" s="784" t="s">
        <v>191</v>
      </c>
      <c r="BI59" s="784" t="s">
        <v>192</v>
      </c>
      <c r="BJ59" s="784" t="s">
        <v>193</v>
      </c>
      <c r="BK59" s="784" t="s">
        <v>191</v>
      </c>
      <c r="BL59" s="784" t="s">
        <v>192</v>
      </c>
      <c r="BM59" s="784" t="s">
        <v>193</v>
      </c>
      <c r="BN59" s="784" t="s">
        <v>191</v>
      </c>
      <c r="BO59" s="784" t="s">
        <v>192</v>
      </c>
      <c r="BP59" s="784" t="s">
        <v>193</v>
      </c>
    </row>
    <row r="60" spans="3:68" ht="15.95" customHeight="1" x14ac:dyDescent="0.2">
      <c r="D60" s="756" t="s">
        <v>189</v>
      </c>
      <c r="E60" s="709"/>
      <c r="F60" s="762"/>
      <c r="G60" s="762"/>
      <c r="H60" s="708"/>
      <c r="I60" s="763"/>
      <c r="J60" s="763"/>
      <c r="K60" s="764"/>
      <c r="L60" s="765">
        <v>24</v>
      </c>
      <c r="M60" s="766">
        <v>23</v>
      </c>
      <c r="N60" s="766">
        <v>1</v>
      </c>
      <c r="O60" s="767">
        <v>35</v>
      </c>
      <c r="P60" s="766">
        <v>29</v>
      </c>
      <c r="Q60" s="766">
        <v>6</v>
      </c>
      <c r="R60" s="767">
        <v>42</v>
      </c>
      <c r="S60" s="766">
        <v>37</v>
      </c>
      <c r="T60" s="766">
        <v>5</v>
      </c>
      <c r="U60" s="767">
        <v>54</v>
      </c>
      <c r="V60" s="766">
        <v>49</v>
      </c>
      <c r="W60" s="766">
        <v>5</v>
      </c>
      <c r="X60" s="767">
        <v>72</v>
      </c>
      <c r="Y60" s="766">
        <v>59</v>
      </c>
      <c r="Z60" s="766">
        <v>13</v>
      </c>
      <c r="AA60" s="767">
        <v>42</v>
      </c>
      <c r="AB60" s="766">
        <v>35</v>
      </c>
      <c r="AC60" s="766">
        <v>7</v>
      </c>
      <c r="AD60" s="767">
        <v>60</v>
      </c>
      <c r="AE60" s="766">
        <v>50</v>
      </c>
      <c r="AF60" s="766">
        <v>10</v>
      </c>
      <c r="AG60" s="767">
        <v>67</v>
      </c>
      <c r="AH60" s="766">
        <v>55</v>
      </c>
      <c r="AI60" s="766">
        <v>12</v>
      </c>
      <c r="AJ60" s="757">
        <v>79</v>
      </c>
      <c r="AK60" s="760">
        <v>70</v>
      </c>
      <c r="AL60" s="760">
        <v>9</v>
      </c>
      <c r="AM60" s="757">
        <v>103</v>
      </c>
      <c r="AN60" s="760">
        <v>88</v>
      </c>
      <c r="AO60" s="760">
        <v>15</v>
      </c>
      <c r="AP60" s="757">
        <v>118</v>
      </c>
      <c r="AQ60" s="760">
        <v>100</v>
      </c>
      <c r="AR60" s="760">
        <v>18</v>
      </c>
      <c r="AS60" s="757">
        <v>102</v>
      </c>
      <c r="AT60" s="760">
        <v>82</v>
      </c>
      <c r="AU60" s="760">
        <v>20</v>
      </c>
      <c r="AV60" s="757">
        <v>114</v>
      </c>
      <c r="AW60" s="760">
        <v>92</v>
      </c>
      <c r="AX60" s="760">
        <v>22</v>
      </c>
      <c r="AY60" s="757">
        <v>109</v>
      </c>
      <c r="AZ60" s="760">
        <v>94</v>
      </c>
      <c r="BA60" s="760">
        <v>15</v>
      </c>
      <c r="BB60" s="757">
        <v>95</v>
      </c>
      <c r="BC60" s="760">
        <v>84</v>
      </c>
      <c r="BD60" s="760">
        <v>11</v>
      </c>
      <c r="BE60" s="757">
        <v>89</v>
      </c>
      <c r="BF60" s="760">
        <v>77</v>
      </c>
      <c r="BG60" s="760">
        <v>12</v>
      </c>
      <c r="BH60" s="768">
        <v>104</v>
      </c>
      <c r="BI60" s="761">
        <v>92</v>
      </c>
      <c r="BJ60" s="758">
        <v>12</v>
      </c>
      <c r="BK60" s="768">
        <v>91</v>
      </c>
      <c r="BL60" s="761">
        <v>78</v>
      </c>
      <c r="BM60" s="758">
        <v>13</v>
      </c>
      <c r="BN60" s="768">
        <v>73</v>
      </c>
      <c r="BO60" s="761">
        <v>61</v>
      </c>
      <c r="BP60" s="758">
        <v>12</v>
      </c>
    </row>
    <row r="61" spans="3:68" ht="15.95" customHeight="1" x14ac:dyDescent="0.2">
      <c r="D61" s="716" t="s">
        <v>196</v>
      </c>
      <c r="E61" s="638"/>
      <c r="F61" s="771"/>
      <c r="G61" s="771"/>
      <c r="H61" s="637"/>
      <c r="I61" s="637"/>
      <c r="J61" s="637"/>
      <c r="K61" s="638"/>
      <c r="L61" s="772">
        <v>11</v>
      </c>
      <c r="M61" s="713">
        <v>11</v>
      </c>
      <c r="N61" s="715">
        <v>0</v>
      </c>
      <c r="O61" s="717">
        <v>22</v>
      </c>
      <c r="P61" s="713">
        <v>17</v>
      </c>
      <c r="Q61" s="715">
        <v>5</v>
      </c>
      <c r="R61" s="717">
        <v>31</v>
      </c>
      <c r="S61" s="713">
        <v>28</v>
      </c>
      <c r="T61" s="715">
        <v>3</v>
      </c>
      <c r="U61" s="717">
        <v>31</v>
      </c>
      <c r="V61" s="713">
        <v>27</v>
      </c>
      <c r="W61" s="715">
        <v>4</v>
      </c>
      <c r="X61" s="717">
        <v>40</v>
      </c>
      <c r="Y61" s="713">
        <v>30</v>
      </c>
      <c r="Z61" s="715">
        <v>10</v>
      </c>
      <c r="AA61" s="717">
        <v>23</v>
      </c>
      <c r="AB61" s="713">
        <v>18</v>
      </c>
      <c r="AC61" s="715">
        <v>5</v>
      </c>
      <c r="AD61" s="717">
        <v>37</v>
      </c>
      <c r="AE61" s="713">
        <v>32</v>
      </c>
      <c r="AF61" s="715">
        <v>5</v>
      </c>
      <c r="AG61" s="717">
        <v>39</v>
      </c>
      <c r="AH61" s="713">
        <v>33</v>
      </c>
      <c r="AI61" s="715">
        <v>6</v>
      </c>
      <c r="AJ61" s="714">
        <v>56</v>
      </c>
      <c r="AK61" s="728">
        <v>51</v>
      </c>
      <c r="AL61" s="728">
        <v>5</v>
      </c>
      <c r="AM61" s="714">
        <v>67</v>
      </c>
      <c r="AN61" s="728">
        <v>58</v>
      </c>
      <c r="AO61" s="728">
        <v>9</v>
      </c>
      <c r="AP61" s="714">
        <v>61</v>
      </c>
      <c r="AQ61" s="728">
        <v>49</v>
      </c>
      <c r="AR61" s="728">
        <v>12</v>
      </c>
      <c r="AS61" s="714">
        <v>68</v>
      </c>
      <c r="AT61" s="728">
        <v>55</v>
      </c>
      <c r="AU61" s="728">
        <v>13</v>
      </c>
      <c r="AV61" s="714">
        <v>71</v>
      </c>
      <c r="AW61" s="728">
        <v>56</v>
      </c>
      <c r="AX61" s="728">
        <v>15</v>
      </c>
      <c r="AY61" s="714">
        <v>50</v>
      </c>
      <c r="AZ61" s="728">
        <v>42</v>
      </c>
      <c r="BA61" s="728">
        <v>8</v>
      </c>
      <c r="BB61" s="714">
        <v>50</v>
      </c>
      <c r="BC61" s="728">
        <v>45</v>
      </c>
      <c r="BD61" s="728">
        <v>5</v>
      </c>
      <c r="BE61" s="714">
        <v>53</v>
      </c>
      <c r="BF61" s="728">
        <v>46</v>
      </c>
      <c r="BG61" s="728">
        <v>7</v>
      </c>
      <c r="BH61" s="717">
        <v>62</v>
      </c>
      <c r="BI61" s="713">
        <v>56</v>
      </c>
      <c r="BJ61" s="713">
        <v>6</v>
      </c>
      <c r="BK61" s="717">
        <v>53</v>
      </c>
      <c r="BL61" s="713">
        <v>46</v>
      </c>
      <c r="BM61" s="713">
        <v>7</v>
      </c>
      <c r="BN61" s="717">
        <v>37</v>
      </c>
      <c r="BO61" s="713">
        <v>29</v>
      </c>
      <c r="BP61" s="713">
        <v>8</v>
      </c>
    </row>
    <row r="62" spans="3:68" ht="15.95" customHeight="1" x14ac:dyDescent="0.2">
      <c r="C62" s="29"/>
      <c r="D62" s="788" t="s">
        <v>188</v>
      </c>
      <c r="E62" s="29"/>
      <c r="F62" s="29"/>
      <c r="G62" s="29"/>
      <c r="H62" s="29"/>
      <c r="I62" s="29"/>
      <c r="J62" s="29"/>
      <c r="K62" s="29"/>
      <c r="L62" s="29"/>
    </row>
    <row r="63" spans="3:68" ht="15.95" customHeight="1" x14ac:dyDescent="0.2">
      <c r="C63" s="29"/>
      <c r="E63" s="29"/>
      <c r="F63" s="29"/>
      <c r="G63" s="29"/>
      <c r="H63" s="29"/>
      <c r="I63" s="29"/>
      <c r="J63" s="29"/>
      <c r="K63" s="29"/>
      <c r="L63" s="29"/>
    </row>
    <row r="64" spans="3:68" ht="15.95" customHeight="1" x14ac:dyDescent="0.2">
      <c r="D64" s="199" t="s">
        <v>212</v>
      </c>
      <c r="BK64" s="56"/>
    </row>
    <row r="65" spans="3:76" ht="6.95" customHeight="1" x14ac:dyDescent="0.2">
      <c r="BK65" s="56"/>
    </row>
    <row r="66" spans="3:76" ht="15.95" customHeight="1" x14ac:dyDescent="0.2">
      <c r="D66" s="87"/>
      <c r="E66" s="61"/>
      <c r="F66" s="89">
        <v>2005</v>
      </c>
      <c r="G66" s="90"/>
      <c r="H66" s="91"/>
      <c r="I66" s="89">
        <v>2006</v>
      </c>
      <c r="J66" s="90"/>
      <c r="K66" s="91"/>
      <c r="L66" s="89">
        <v>2007</v>
      </c>
      <c r="M66" s="90"/>
      <c r="N66" s="91"/>
      <c r="O66" s="89">
        <v>2008</v>
      </c>
      <c r="P66" s="90"/>
      <c r="Q66" s="91"/>
      <c r="R66" s="89">
        <v>2009</v>
      </c>
      <c r="S66" s="90"/>
      <c r="T66" s="91"/>
      <c r="U66" s="89">
        <v>2010</v>
      </c>
      <c r="V66" s="90"/>
      <c r="W66" s="91"/>
      <c r="X66" s="89">
        <v>2011</v>
      </c>
      <c r="Y66" s="90"/>
      <c r="Z66" s="91"/>
      <c r="AA66" s="89">
        <v>2012</v>
      </c>
      <c r="AB66" s="90"/>
      <c r="AC66" s="59"/>
      <c r="AD66" s="89">
        <v>2013</v>
      </c>
      <c r="AE66" s="90"/>
      <c r="AF66" s="59"/>
      <c r="AG66" s="89">
        <v>2014</v>
      </c>
      <c r="AH66" s="90"/>
      <c r="AI66" s="59"/>
      <c r="AJ66" s="51">
        <v>2015</v>
      </c>
      <c r="AK66" s="129"/>
      <c r="AL66" s="74"/>
      <c r="AM66" s="51">
        <v>2016</v>
      </c>
      <c r="AN66" s="129"/>
      <c r="AO66" s="74"/>
      <c r="AP66" s="51">
        <v>2017</v>
      </c>
      <c r="AQ66" s="129"/>
      <c r="AR66" s="74"/>
      <c r="AS66" s="51">
        <v>2018</v>
      </c>
      <c r="AT66" s="129"/>
      <c r="AU66" s="74"/>
      <c r="AV66" s="51">
        <v>2019</v>
      </c>
      <c r="AW66" s="129"/>
      <c r="AX66" s="74"/>
      <c r="AY66" s="51">
        <v>2020</v>
      </c>
      <c r="AZ66" s="129"/>
      <c r="BA66" s="74"/>
      <c r="BB66" s="51">
        <v>2021</v>
      </c>
      <c r="BC66" s="129"/>
      <c r="BD66" s="74"/>
      <c r="BE66" s="51">
        <v>2022</v>
      </c>
      <c r="BF66" s="129"/>
      <c r="BG66" s="74"/>
      <c r="BH66" s="343"/>
      <c r="BI66" s="344">
        <v>2023</v>
      </c>
      <c r="BJ66" s="130"/>
      <c r="BK66" s="343"/>
      <c r="BL66" s="344">
        <v>2024</v>
      </c>
      <c r="BM66" s="130"/>
      <c r="BN66" s="343"/>
      <c r="BO66" s="344">
        <v>2025</v>
      </c>
      <c r="BP66" s="130"/>
    </row>
    <row r="67" spans="3:76" ht="15.95" customHeight="1" x14ac:dyDescent="0.2">
      <c r="D67" s="92"/>
      <c r="E67" s="62"/>
      <c r="F67" s="782" t="s">
        <v>191</v>
      </c>
      <c r="G67" s="782" t="s">
        <v>192</v>
      </c>
      <c r="H67" s="782" t="s">
        <v>193</v>
      </c>
      <c r="I67" s="782" t="s">
        <v>191</v>
      </c>
      <c r="J67" s="782" t="s">
        <v>192</v>
      </c>
      <c r="K67" s="782" t="s">
        <v>193</v>
      </c>
      <c r="L67" s="782" t="s">
        <v>191</v>
      </c>
      <c r="M67" s="782" t="s">
        <v>192</v>
      </c>
      <c r="N67" s="782" t="s">
        <v>193</v>
      </c>
      <c r="O67" s="782" t="s">
        <v>191</v>
      </c>
      <c r="P67" s="782" t="s">
        <v>192</v>
      </c>
      <c r="Q67" s="782" t="s">
        <v>193</v>
      </c>
      <c r="R67" s="782" t="s">
        <v>191</v>
      </c>
      <c r="S67" s="782" t="s">
        <v>192</v>
      </c>
      <c r="T67" s="782" t="s">
        <v>193</v>
      </c>
      <c r="U67" s="782" t="s">
        <v>191</v>
      </c>
      <c r="V67" s="782" t="s">
        <v>192</v>
      </c>
      <c r="W67" s="782" t="s">
        <v>193</v>
      </c>
      <c r="X67" s="782" t="s">
        <v>191</v>
      </c>
      <c r="Y67" s="782" t="s">
        <v>192</v>
      </c>
      <c r="Z67" s="782" t="s">
        <v>193</v>
      </c>
      <c r="AA67" s="782" t="s">
        <v>191</v>
      </c>
      <c r="AB67" s="782" t="s">
        <v>192</v>
      </c>
      <c r="AC67" s="782" t="s">
        <v>193</v>
      </c>
      <c r="AD67" s="782" t="s">
        <v>191</v>
      </c>
      <c r="AE67" s="782" t="s">
        <v>192</v>
      </c>
      <c r="AF67" s="782" t="s">
        <v>193</v>
      </c>
      <c r="AG67" s="784" t="s">
        <v>191</v>
      </c>
      <c r="AH67" s="784" t="s">
        <v>192</v>
      </c>
      <c r="AI67" s="784" t="s">
        <v>193</v>
      </c>
      <c r="AJ67" s="784" t="s">
        <v>191</v>
      </c>
      <c r="AK67" s="784" t="s">
        <v>192</v>
      </c>
      <c r="AL67" s="784" t="s">
        <v>193</v>
      </c>
      <c r="AM67" s="784" t="s">
        <v>191</v>
      </c>
      <c r="AN67" s="784" t="s">
        <v>192</v>
      </c>
      <c r="AO67" s="784" t="s">
        <v>193</v>
      </c>
      <c r="AP67" s="784" t="s">
        <v>191</v>
      </c>
      <c r="AQ67" s="784" t="s">
        <v>192</v>
      </c>
      <c r="AR67" s="784" t="s">
        <v>193</v>
      </c>
      <c r="AS67" s="784" t="s">
        <v>191</v>
      </c>
      <c r="AT67" s="784" t="s">
        <v>192</v>
      </c>
      <c r="AU67" s="784" t="s">
        <v>193</v>
      </c>
      <c r="AV67" s="784" t="s">
        <v>191</v>
      </c>
      <c r="AW67" s="784" t="s">
        <v>192</v>
      </c>
      <c r="AX67" s="784" t="s">
        <v>193</v>
      </c>
      <c r="AY67" s="784" t="s">
        <v>191</v>
      </c>
      <c r="AZ67" s="784" t="s">
        <v>192</v>
      </c>
      <c r="BA67" s="784" t="s">
        <v>193</v>
      </c>
      <c r="BB67" s="784" t="s">
        <v>191</v>
      </c>
      <c r="BC67" s="784" t="s">
        <v>192</v>
      </c>
      <c r="BD67" s="784" t="s">
        <v>193</v>
      </c>
      <c r="BE67" s="784" t="s">
        <v>191</v>
      </c>
      <c r="BF67" s="784" t="s">
        <v>192</v>
      </c>
      <c r="BG67" s="784" t="s">
        <v>193</v>
      </c>
      <c r="BH67" s="784" t="s">
        <v>191</v>
      </c>
      <c r="BI67" s="784" t="s">
        <v>192</v>
      </c>
      <c r="BJ67" s="784" t="s">
        <v>193</v>
      </c>
      <c r="BK67" s="784" t="s">
        <v>191</v>
      </c>
      <c r="BL67" s="784" t="s">
        <v>192</v>
      </c>
      <c r="BM67" s="784" t="s">
        <v>193</v>
      </c>
      <c r="BN67" s="784" t="s">
        <v>191</v>
      </c>
      <c r="BO67" s="784" t="s">
        <v>192</v>
      </c>
      <c r="BP67" s="784" t="s">
        <v>193</v>
      </c>
    </row>
    <row r="68" spans="3:76" ht="15.95" customHeight="1" x14ac:dyDescent="0.2">
      <c r="D68" s="756" t="s">
        <v>189</v>
      </c>
      <c r="E68" s="709"/>
      <c r="F68" s="757">
        <f>SUM(G68:H68)</f>
        <v>44</v>
      </c>
      <c r="G68" s="758">
        <v>0</v>
      </c>
      <c r="H68" s="759">
        <v>44</v>
      </c>
      <c r="I68" s="757">
        <f>SUM(J68:K68)</f>
        <v>55</v>
      </c>
      <c r="J68" s="758">
        <v>3</v>
      </c>
      <c r="K68" s="759">
        <v>52</v>
      </c>
      <c r="L68" s="757">
        <f>SUM(M68:N68)</f>
        <v>56</v>
      </c>
      <c r="M68" s="758">
        <v>8</v>
      </c>
      <c r="N68" s="759">
        <v>48</v>
      </c>
      <c r="O68" s="757">
        <f>SUM(P68:Q68)</f>
        <v>68</v>
      </c>
      <c r="P68" s="758">
        <v>6</v>
      </c>
      <c r="Q68" s="759">
        <v>62</v>
      </c>
      <c r="R68" s="757">
        <f>SUM(S68:T68)</f>
        <v>64</v>
      </c>
      <c r="S68" s="758">
        <v>3</v>
      </c>
      <c r="T68" s="759">
        <v>61</v>
      </c>
      <c r="U68" s="757">
        <f>SUM(V68:W68)</f>
        <v>89</v>
      </c>
      <c r="V68" s="758">
        <v>7</v>
      </c>
      <c r="W68" s="759">
        <v>82</v>
      </c>
      <c r="X68" s="757">
        <v>124</v>
      </c>
      <c r="Y68" s="758">
        <v>7</v>
      </c>
      <c r="Z68" s="759">
        <v>117</v>
      </c>
      <c r="AA68" s="757">
        <v>99</v>
      </c>
      <c r="AB68" s="758">
        <v>7</v>
      </c>
      <c r="AC68" s="759">
        <v>92</v>
      </c>
      <c r="AD68" s="757">
        <v>123</v>
      </c>
      <c r="AE68" s="758">
        <v>15</v>
      </c>
      <c r="AF68" s="759">
        <v>108</v>
      </c>
      <c r="AG68" s="757">
        <v>122</v>
      </c>
      <c r="AH68" s="758">
        <v>19</v>
      </c>
      <c r="AI68" s="759">
        <v>103</v>
      </c>
      <c r="AJ68" s="757">
        <v>117</v>
      </c>
      <c r="AK68" s="760">
        <v>21</v>
      </c>
      <c r="AL68" s="760">
        <v>96</v>
      </c>
      <c r="AM68" s="757">
        <v>110</v>
      </c>
      <c r="AN68" s="760">
        <v>26</v>
      </c>
      <c r="AO68" s="760">
        <v>84</v>
      </c>
      <c r="AP68" s="757">
        <v>113</v>
      </c>
      <c r="AQ68" s="760">
        <v>33</v>
      </c>
      <c r="AR68" s="760">
        <v>80</v>
      </c>
      <c r="AS68" s="757">
        <v>118</v>
      </c>
      <c r="AT68" s="760">
        <v>39</v>
      </c>
      <c r="AU68" s="760">
        <v>79</v>
      </c>
      <c r="AV68" s="757">
        <v>97</v>
      </c>
      <c r="AW68" s="760">
        <v>30</v>
      </c>
      <c r="AX68" s="760">
        <v>67</v>
      </c>
      <c r="AY68" s="757">
        <v>86</v>
      </c>
      <c r="AZ68" s="760">
        <v>23</v>
      </c>
      <c r="BA68" s="760">
        <v>63</v>
      </c>
      <c r="BB68" s="757">
        <v>63</v>
      </c>
      <c r="BC68" s="760">
        <v>18</v>
      </c>
      <c r="BD68" s="760">
        <v>45</v>
      </c>
      <c r="BE68" s="757">
        <v>62</v>
      </c>
      <c r="BF68" s="760">
        <v>8</v>
      </c>
      <c r="BG68" s="760">
        <v>54</v>
      </c>
      <c r="BH68" s="768">
        <v>71</v>
      </c>
      <c r="BI68" s="760">
        <v>4</v>
      </c>
      <c r="BJ68" s="758">
        <v>67</v>
      </c>
      <c r="BK68" s="768">
        <v>50</v>
      </c>
      <c r="BL68" s="758">
        <v>1</v>
      </c>
      <c r="BM68" s="758">
        <v>49</v>
      </c>
      <c r="BN68" s="768">
        <v>47</v>
      </c>
      <c r="BO68" s="758">
        <v>0</v>
      </c>
      <c r="BP68" s="758">
        <v>47</v>
      </c>
    </row>
    <row r="69" spans="3:76" ht="15.95" customHeight="1" x14ac:dyDescent="0.2">
      <c r="D69" s="716" t="s">
        <v>196</v>
      </c>
      <c r="E69" s="638"/>
      <c r="F69" s="717">
        <f>SUM(G69:H69)</f>
        <v>29</v>
      </c>
      <c r="G69" s="713">
        <v>0</v>
      </c>
      <c r="H69" s="715">
        <v>29</v>
      </c>
      <c r="I69" s="717">
        <f>SUM(J69:K69)</f>
        <v>42</v>
      </c>
      <c r="J69" s="713">
        <v>3</v>
      </c>
      <c r="K69" s="715">
        <v>39</v>
      </c>
      <c r="L69" s="717">
        <f>SUM(M69:N69)</f>
        <v>41</v>
      </c>
      <c r="M69" s="713">
        <v>7</v>
      </c>
      <c r="N69" s="715">
        <v>34</v>
      </c>
      <c r="O69" s="717">
        <f>SUM(P69:Q69)</f>
        <v>49</v>
      </c>
      <c r="P69" s="713">
        <v>3</v>
      </c>
      <c r="Q69" s="715">
        <v>46</v>
      </c>
      <c r="R69" s="717">
        <f>SUM(S69:T69)</f>
        <v>44</v>
      </c>
      <c r="S69" s="713">
        <v>3</v>
      </c>
      <c r="T69" s="715">
        <v>41</v>
      </c>
      <c r="U69" s="717">
        <f>SUM(V69:W69)</f>
        <v>55</v>
      </c>
      <c r="V69" s="713">
        <v>5</v>
      </c>
      <c r="W69" s="715">
        <v>50</v>
      </c>
      <c r="X69" s="717">
        <v>42</v>
      </c>
      <c r="Y69" s="713">
        <v>3</v>
      </c>
      <c r="Z69" s="715">
        <v>39</v>
      </c>
      <c r="AA69" s="717">
        <v>46</v>
      </c>
      <c r="AB69" s="713">
        <v>2</v>
      </c>
      <c r="AC69" s="715">
        <v>44</v>
      </c>
      <c r="AD69" s="717">
        <v>62</v>
      </c>
      <c r="AE69" s="713">
        <v>10</v>
      </c>
      <c r="AF69" s="715">
        <v>52</v>
      </c>
      <c r="AG69" s="717">
        <v>65</v>
      </c>
      <c r="AH69" s="713">
        <v>14</v>
      </c>
      <c r="AI69" s="715">
        <v>51</v>
      </c>
      <c r="AJ69" s="714">
        <v>57</v>
      </c>
      <c r="AK69" s="728">
        <v>11</v>
      </c>
      <c r="AL69" s="728">
        <v>46</v>
      </c>
      <c r="AM69" s="714">
        <v>60</v>
      </c>
      <c r="AN69" s="728">
        <v>13</v>
      </c>
      <c r="AO69" s="728">
        <v>47</v>
      </c>
      <c r="AP69" s="714">
        <v>74</v>
      </c>
      <c r="AQ69" s="728">
        <v>22</v>
      </c>
      <c r="AR69" s="728">
        <v>52</v>
      </c>
      <c r="AS69" s="714">
        <v>70</v>
      </c>
      <c r="AT69" s="728">
        <v>20</v>
      </c>
      <c r="AU69" s="728">
        <v>50</v>
      </c>
      <c r="AV69" s="714">
        <v>53</v>
      </c>
      <c r="AW69" s="728">
        <v>12</v>
      </c>
      <c r="AX69" s="728">
        <v>41</v>
      </c>
      <c r="AY69" s="714">
        <v>54</v>
      </c>
      <c r="AZ69" s="728">
        <v>14</v>
      </c>
      <c r="BA69" s="728">
        <v>40</v>
      </c>
      <c r="BB69" s="714">
        <v>26</v>
      </c>
      <c r="BC69" s="728">
        <v>6</v>
      </c>
      <c r="BD69" s="728">
        <v>20</v>
      </c>
      <c r="BE69" s="714">
        <v>32</v>
      </c>
      <c r="BF69" s="728">
        <v>2</v>
      </c>
      <c r="BG69" s="728">
        <v>30</v>
      </c>
      <c r="BH69" s="717">
        <v>53</v>
      </c>
      <c r="BI69" s="713">
        <v>3</v>
      </c>
      <c r="BJ69" s="713">
        <v>50</v>
      </c>
      <c r="BK69" s="717">
        <v>26</v>
      </c>
      <c r="BL69" s="713">
        <v>0</v>
      </c>
      <c r="BM69" s="713">
        <v>26</v>
      </c>
      <c r="BN69" s="717">
        <v>26</v>
      </c>
      <c r="BO69" s="713">
        <v>0</v>
      </c>
      <c r="BP69" s="713">
        <v>26</v>
      </c>
    </row>
    <row r="70" spans="3:76" ht="15.95" customHeight="1" x14ac:dyDescent="0.2">
      <c r="C70" s="29"/>
      <c r="D70" s="787" t="s">
        <v>188</v>
      </c>
      <c r="E70" s="29"/>
      <c r="F70" s="29"/>
      <c r="G70" s="29"/>
      <c r="H70" s="29"/>
      <c r="I70" s="29"/>
      <c r="J70" s="29"/>
      <c r="K70" s="29"/>
      <c r="L70" s="29"/>
      <c r="BK70" s="56"/>
    </row>
    <row r="71" spans="3:76" ht="15.95" customHeight="1" x14ac:dyDescent="0.2">
      <c r="C71" s="29"/>
      <c r="E71" s="29"/>
      <c r="F71" s="29"/>
      <c r="G71" s="29"/>
      <c r="H71" s="29"/>
      <c r="I71" s="29"/>
      <c r="J71" s="29"/>
      <c r="K71" s="29"/>
      <c r="L71" s="29"/>
      <c r="Z71" s="56"/>
      <c r="BK71" s="56"/>
    </row>
    <row r="72" spans="3:76" ht="15.95" customHeight="1" x14ac:dyDescent="0.2">
      <c r="D72" s="199" t="s">
        <v>213</v>
      </c>
      <c r="BK72" s="56"/>
    </row>
    <row r="73" spans="3:76" ht="6.95" customHeight="1" x14ac:dyDescent="0.2">
      <c r="BK73" s="56"/>
    </row>
    <row r="74" spans="3:76" ht="15.95" customHeight="1" x14ac:dyDescent="0.2">
      <c r="D74" s="364"/>
      <c r="E74" s="39"/>
      <c r="F74" s="57">
        <v>2005</v>
      </c>
      <c r="G74" s="58"/>
      <c r="H74" s="59"/>
      <c r="I74" s="51">
        <v>2006</v>
      </c>
      <c r="J74" s="52"/>
      <c r="K74" s="53"/>
      <c r="L74" s="51">
        <v>2007</v>
      </c>
      <c r="M74" s="52"/>
      <c r="N74" s="53"/>
      <c r="O74" s="51">
        <v>2008</v>
      </c>
      <c r="P74" s="52"/>
      <c r="Q74" s="53"/>
      <c r="R74" s="51">
        <v>2009</v>
      </c>
      <c r="S74" s="52"/>
      <c r="T74" s="53"/>
      <c r="U74" s="51">
        <v>2010</v>
      </c>
      <c r="V74" s="52"/>
      <c r="W74" s="53"/>
      <c r="X74" s="51">
        <v>2011</v>
      </c>
      <c r="Y74" s="52"/>
      <c r="Z74" s="53"/>
      <c r="AA74" s="51">
        <v>2012</v>
      </c>
      <c r="AB74" s="52"/>
      <c r="AC74" s="53"/>
      <c r="AD74" s="51">
        <v>2013</v>
      </c>
      <c r="AE74" s="52"/>
      <c r="AF74" s="53"/>
      <c r="AG74" s="51">
        <v>2014</v>
      </c>
      <c r="AH74" s="52"/>
      <c r="AI74" s="53"/>
      <c r="AJ74" s="51">
        <v>2015</v>
      </c>
      <c r="AK74" s="127"/>
      <c r="AL74" s="142"/>
      <c r="AM74" s="51">
        <v>2016</v>
      </c>
      <c r="AN74" s="127"/>
      <c r="AO74" s="142"/>
      <c r="AP74" s="51">
        <v>2017</v>
      </c>
      <c r="AQ74" s="127"/>
      <c r="AR74" s="76"/>
      <c r="AS74" s="51">
        <v>2018</v>
      </c>
      <c r="AT74" s="127"/>
      <c r="AU74" s="76"/>
      <c r="AV74" s="51">
        <v>2019</v>
      </c>
      <c r="AW74" s="127"/>
      <c r="AX74" s="76"/>
      <c r="AY74" s="51">
        <v>2020</v>
      </c>
      <c r="AZ74" s="127"/>
      <c r="BA74" s="76"/>
      <c r="BB74" s="51">
        <v>2021</v>
      </c>
      <c r="BC74" s="127"/>
      <c r="BD74" s="76"/>
      <c r="BE74" s="51">
        <v>2022</v>
      </c>
      <c r="BF74" s="127"/>
      <c r="BG74" s="76"/>
      <c r="BH74" s="343"/>
      <c r="BI74" s="344">
        <v>2023</v>
      </c>
      <c r="BJ74" s="130"/>
      <c r="BK74" s="343"/>
      <c r="BL74" s="344">
        <v>2024</v>
      </c>
      <c r="BM74" s="130"/>
      <c r="BN74" s="343"/>
      <c r="BO74" s="344">
        <v>2025</v>
      </c>
      <c r="BP74" s="130"/>
    </row>
    <row r="75" spans="3:76" ht="15.95" customHeight="1" x14ac:dyDescent="0.2">
      <c r="D75" s="92"/>
      <c r="E75" s="40"/>
      <c r="F75" s="783" t="s">
        <v>191</v>
      </c>
      <c r="G75" s="783" t="s">
        <v>194</v>
      </c>
      <c r="H75" s="783" t="s">
        <v>67</v>
      </c>
      <c r="I75" s="784" t="s">
        <v>191</v>
      </c>
      <c r="J75" s="784" t="s">
        <v>194</v>
      </c>
      <c r="K75" s="784" t="s">
        <v>67</v>
      </c>
      <c r="L75" s="784" t="s">
        <v>191</v>
      </c>
      <c r="M75" s="784" t="s">
        <v>194</v>
      </c>
      <c r="N75" s="784" t="s">
        <v>67</v>
      </c>
      <c r="O75" s="784" t="s">
        <v>191</v>
      </c>
      <c r="P75" s="784" t="s">
        <v>194</v>
      </c>
      <c r="Q75" s="784" t="s">
        <v>67</v>
      </c>
      <c r="R75" s="784" t="s">
        <v>191</v>
      </c>
      <c r="S75" s="784" t="s">
        <v>194</v>
      </c>
      <c r="T75" s="784" t="s">
        <v>67</v>
      </c>
      <c r="U75" s="784" t="s">
        <v>191</v>
      </c>
      <c r="V75" s="784" t="s">
        <v>194</v>
      </c>
      <c r="W75" s="784" t="s">
        <v>67</v>
      </c>
      <c r="X75" s="784" t="s">
        <v>191</v>
      </c>
      <c r="Y75" s="784" t="s">
        <v>194</v>
      </c>
      <c r="Z75" s="784" t="s">
        <v>67</v>
      </c>
      <c r="AA75" s="784" t="s">
        <v>191</v>
      </c>
      <c r="AB75" s="784" t="s">
        <v>194</v>
      </c>
      <c r="AC75" s="784" t="s">
        <v>67</v>
      </c>
      <c r="AD75" s="784" t="s">
        <v>191</v>
      </c>
      <c r="AE75" s="784" t="s">
        <v>194</v>
      </c>
      <c r="AF75" s="784" t="s">
        <v>67</v>
      </c>
      <c r="AG75" s="784" t="s">
        <v>191</v>
      </c>
      <c r="AH75" s="784" t="s">
        <v>194</v>
      </c>
      <c r="AI75" s="784" t="s">
        <v>67</v>
      </c>
      <c r="AJ75" s="784" t="s">
        <v>191</v>
      </c>
      <c r="AK75" s="784" t="s">
        <v>194</v>
      </c>
      <c r="AL75" s="784" t="s">
        <v>67</v>
      </c>
      <c r="AM75" s="784" t="s">
        <v>191</v>
      </c>
      <c r="AN75" s="784" t="s">
        <v>194</v>
      </c>
      <c r="AO75" s="784" t="s">
        <v>67</v>
      </c>
      <c r="AP75" s="784" t="s">
        <v>191</v>
      </c>
      <c r="AQ75" s="784" t="s">
        <v>194</v>
      </c>
      <c r="AR75" s="784" t="s">
        <v>67</v>
      </c>
      <c r="AS75" s="784" t="s">
        <v>191</v>
      </c>
      <c r="AT75" s="784" t="s">
        <v>194</v>
      </c>
      <c r="AU75" s="784" t="s">
        <v>67</v>
      </c>
      <c r="AV75" s="784" t="s">
        <v>191</v>
      </c>
      <c r="AW75" s="784" t="s">
        <v>194</v>
      </c>
      <c r="AX75" s="784" t="s">
        <v>67</v>
      </c>
      <c r="AY75" s="784" t="s">
        <v>191</v>
      </c>
      <c r="AZ75" s="784" t="s">
        <v>194</v>
      </c>
      <c r="BA75" s="784" t="s">
        <v>67</v>
      </c>
      <c r="BB75" s="784" t="s">
        <v>191</v>
      </c>
      <c r="BC75" s="784" t="s">
        <v>194</v>
      </c>
      <c r="BD75" s="784" t="s">
        <v>67</v>
      </c>
      <c r="BE75" s="784" t="s">
        <v>191</v>
      </c>
      <c r="BF75" s="784" t="s">
        <v>194</v>
      </c>
      <c r="BG75" s="784" t="s">
        <v>67</v>
      </c>
      <c r="BH75" s="784" t="s">
        <v>191</v>
      </c>
      <c r="BI75" s="784" t="s">
        <v>194</v>
      </c>
      <c r="BJ75" s="784" t="s">
        <v>67</v>
      </c>
      <c r="BK75" s="784" t="s">
        <v>191</v>
      </c>
      <c r="BL75" s="784" t="s">
        <v>194</v>
      </c>
      <c r="BM75" s="784" t="s">
        <v>67</v>
      </c>
      <c r="BN75" s="784" t="s">
        <v>191</v>
      </c>
      <c r="BO75" s="784" t="s">
        <v>194</v>
      </c>
      <c r="BP75" s="784" t="s">
        <v>67</v>
      </c>
      <c r="BR75" s="704"/>
      <c r="BS75" s="704"/>
      <c r="BT75" s="704"/>
      <c r="BU75" s="704"/>
      <c r="BV75" s="704"/>
      <c r="BW75" s="704"/>
      <c r="BX75" s="704"/>
    </row>
    <row r="76" spans="3:76" ht="15.95" customHeight="1" x14ac:dyDescent="0.2">
      <c r="D76" s="785" t="s">
        <v>197</v>
      </c>
      <c r="E76" s="709"/>
      <c r="F76" s="769">
        <f>SUM(G76:H76)</f>
        <v>36</v>
      </c>
      <c r="G76" s="770">
        <v>22</v>
      </c>
      <c r="H76" s="709">
        <v>14</v>
      </c>
      <c r="I76" s="757">
        <f>SUM(J76:K76)</f>
        <v>60</v>
      </c>
      <c r="J76" s="758">
        <v>34</v>
      </c>
      <c r="K76" s="759">
        <v>26</v>
      </c>
      <c r="L76" s="757">
        <f>SUM(M76:N76)</f>
        <v>60</v>
      </c>
      <c r="M76" s="758">
        <v>38</v>
      </c>
      <c r="N76" s="759">
        <v>22</v>
      </c>
      <c r="O76" s="757">
        <f>SUM(P76:Q76)</f>
        <v>83</v>
      </c>
      <c r="P76" s="758">
        <v>57</v>
      </c>
      <c r="Q76" s="759">
        <v>26</v>
      </c>
      <c r="R76" s="757">
        <f>SUM(S76:T76)</f>
        <v>58</v>
      </c>
      <c r="S76" s="758">
        <v>38</v>
      </c>
      <c r="T76" s="759">
        <v>20</v>
      </c>
      <c r="U76" s="757">
        <f>SUM(V76:W76)</f>
        <v>64</v>
      </c>
      <c r="V76" s="758">
        <v>46</v>
      </c>
      <c r="W76" s="759">
        <v>18</v>
      </c>
      <c r="X76" s="757">
        <v>63</v>
      </c>
      <c r="Y76" s="758">
        <v>46</v>
      </c>
      <c r="Z76" s="759">
        <v>17</v>
      </c>
      <c r="AA76" s="757">
        <v>60</v>
      </c>
      <c r="AB76" s="758">
        <v>45</v>
      </c>
      <c r="AC76" s="759">
        <v>15</v>
      </c>
      <c r="AD76" s="757">
        <v>79</v>
      </c>
      <c r="AE76" s="758">
        <v>51</v>
      </c>
      <c r="AF76" s="759">
        <v>28</v>
      </c>
      <c r="AG76" s="757">
        <v>96</v>
      </c>
      <c r="AH76" s="758">
        <v>67</v>
      </c>
      <c r="AI76" s="759">
        <v>29</v>
      </c>
      <c r="AJ76" s="757">
        <v>106</v>
      </c>
      <c r="AK76" s="758">
        <v>75</v>
      </c>
      <c r="AL76" s="758">
        <v>31</v>
      </c>
      <c r="AM76" s="757">
        <v>128</v>
      </c>
      <c r="AN76" s="758">
        <v>91</v>
      </c>
      <c r="AO76" s="758">
        <v>37</v>
      </c>
      <c r="AP76" s="757">
        <v>119</v>
      </c>
      <c r="AQ76" s="758">
        <v>85</v>
      </c>
      <c r="AR76" s="758">
        <v>34</v>
      </c>
      <c r="AS76" s="757">
        <v>97</v>
      </c>
      <c r="AT76" s="758">
        <v>72</v>
      </c>
      <c r="AU76" s="758">
        <v>25</v>
      </c>
      <c r="AV76" s="757">
        <v>117</v>
      </c>
      <c r="AW76" s="758">
        <v>89</v>
      </c>
      <c r="AX76" s="758">
        <v>28</v>
      </c>
      <c r="AY76" s="757">
        <v>127</v>
      </c>
      <c r="AZ76" s="758">
        <v>100</v>
      </c>
      <c r="BA76" s="758">
        <v>27</v>
      </c>
      <c r="BB76" s="757">
        <v>141</v>
      </c>
      <c r="BC76" s="758">
        <v>113</v>
      </c>
      <c r="BD76" s="758">
        <v>28</v>
      </c>
      <c r="BE76" s="757">
        <v>134</v>
      </c>
      <c r="BF76" s="758">
        <v>113</v>
      </c>
      <c r="BG76" s="758">
        <v>21</v>
      </c>
      <c r="BH76" s="757">
        <v>161</v>
      </c>
      <c r="BI76" s="758">
        <v>129</v>
      </c>
      <c r="BJ76" s="758">
        <v>32</v>
      </c>
      <c r="BK76" s="757">
        <v>171</v>
      </c>
      <c r="BL76" s="758">
        <v>117</v>
      </c>
      <c r="BM76" s="758">
        <v>54</v>
      </c>
      <c r="BN76" s="757">
        <v>221</v>
      </c>
      <c r="BO76" s="758">
        <v>157</v>
      </c>
      <c r="BP76" s="758">
        <v>64</v>
      </c>
      <c r="BS76" s="704"/>
      <c r="BT76" s="704"/>
      <c r="BU76" s="704"/>
      <c r="BV76" s="704"/>
      <c r="BW76" s="704"/>
      <c r="BX76" s="704"/>
    </row>
    <row r="77" spans="3:76" ht="15.95" customHeight="1" x14ac:dyDescent="0.2">
      <c r="D77" s="716" t="s">
        <v>196</v>
      </c>
      <c r="E77" s="638"/>
      <c r="F77" s="773">
        <f>SUM(G77:H77)</f>
        <v>26</v>
      </c>
      <c r="G77" s="774">
        <v>16</v>
      </c>
      <c r="H77" s="775">
        <v>10</v>
      </c>
      <c r="I77" s="717">
        <f>SUM(J77:K77)</f>
        <v>42</v>
      </c>
      <c r="J77" s="713">
        <v>24</v>
      </c>
      <c r="K77" s="715">
        <v>18</v>
      </c>
      <c r="L77" s="717">
        <f>SUM(M77:N77)</f>
        <v>36</v>
      </c>
      <c r="M77" s="713">
        <v>23</v>
      </c>
      <c r="N77" s="715">
        <v>13</v>
      </c>
      <c r="O77" s="717">
        <f>SUM(P77:Q77)</f>
        <v>44</v>
      </c>
      <c r="P77" s="713">
        <v>32</v>
      </c>
      <c r="Q77" s="715">
        <v>12</v>
      </c>
      <c r="R77" s="717">
        <f>SUM(S77:T77)</f>
        <v>31</v>
      </c>
      <c r="S77" s="713">
        <v>22</v>
      </c>
      <c r="T77" s="715">
        <v>9</v>
      </c>
      <c r="U77" s="717">
        <f>SUM(V77:W77)</f>
        <v>33</v>
      </c>
      <c r="V77" s="713">
        <v>24</v>
      </c>
      <c r="W77" s="715">
        <v>9</v>
      </c>
      <c r="X77" s="717">
        <v>31</v>
      </c>
      <c r="Y77" s="713">
        <v>22</v>
      </c>
      <c r="Z77" s="715">
        <v>9</v>
      </c>
      <c r="AA77" s="717">
        <v>33</v>
      </c>
      <c r="AB77" s="713">
        <v>26</v>
      </c>
      <c r="AC77" s="715">
        <v>7</v>
      </c>
      <c r="AD77" s="717">
        <v>48</v>
      </c>
      <c r="AE77" s="713">
        <v>31</v>
      </c>
      <c r="AF77" s="715">
        <v>17</v>
      </c>
      <c r="AG77" s="717">
        <v>61</v>
      </c>
      <c r="AH77" s="713">
        <v>44</v>
      </c>
      <c r="AI77" s="715">
        <v>17</v>
      </c>
      <c r="AJ77" s="714">
        <v>64</v>
      </c>
      <c r="AK77" s="726">
        <v>45</v>
      </c>
      <c r="AL77" s="726">
        <v>19</v>
      </c>
      <c r="AM77" s="714">
        <v>73</v>
      </c>
      <c r="AN77" s="726">
        <v>50</v>
      </c>
      <c r="AO77" s="726">
        <v>23</v>
      </c>
      <c r="AP77" s="714">
        <v>57</v>
      </c>
      <c r="AQ77" s="726">
        <v>39</v>
      </c>
      <c r="AR77" s="726">
        <v>18</v>
      </c>
      <c r="AS77" s="714">
        <v>62</v>
      </c>
      <c r="AT77" s="726">
        <v>48</v>
      </c>
      <c r="AU77" s="726">
        <v>14</v>
      </c>
      <c r="AV77" s="714">
        <v>79</v>
      </c>
      <c r="AW77" s="726">
        <v>60</v>
      </c>
      <c r="AX77" s="726">
        <v>19</v>
      </c>
      <c r="AY77" s="714">
        <v>75</v>
      </c>
      <c r="AZ77" s="726">
        <v>59</v>
      </c>
      <c r="BA77" s="726">
        <v>16</v>
      </c>
      <c r="BB77" s="714">
        <v>61</v>
      </c>
      <c r="BC77" s="726">
        <v>53</v>
      </c>
      <c r="BD77" s="726">
        <v>8</v>
      </c>
      <c r="BE77" s="714">
        <v>63</v>
      </c>
      <c r="BF77" s="726">
        <v>55</v>
      </c>
      <c r="BG77" s="726">
        <v>8</v>
      </c>
      <c r="BH77" s="714">
        <v>115</v>
      </c>
      <c r="BI77" s="713">
        <v>90</v>
      </c>
      <c r="BJ77" s="713">
        <v>25</v>
      </c>
      <c r="BK77" s="714">
        <v>116</v>
      </c>
      <c r="BL77" s="713">
        <v>76</v>
      </c>
      <c r="BM77" s="713">
        <v>40</v>
      </c>
      <c r="BN77" s="717">
        <v>128</v>
      </c>
      <c r="BO77" s="713">
        <v>93</v>
      </c>
      <c r="BP77" s="713">
        <v>35</v>
      </c>
      <c r="BS77" s="704"/>
      <c r="BT77" s="704"/>
      <c r="BU77" s="704"/>
      <c r="BV77" s="704"/>
      <c r="BW77" s="704"/>
      <c r="BX77" s="704"/>
    </row>
    <row r="78" spans="3:76" ht="15.95" customHeight="1" x14ac:dyDescent="0.2">
      <c r="C78" s="29"/>
      <c r="D78" s="786" t="s">
        <v>188</v>
      </c>
      <c r="E78" s="29"/>
      <c r="F78" s="29"/>
      <c r="G78" s="29"/>
      <c r="H78" s="29"/>
      <c r="I78" s="29"/>
      <c r="J78" s="29"/>
      <c r="K78" s="29"/>
      <c r="L78" s="29"/>
    </row>
    <row r="79" spans="3:76" ht="15.95" customHeight="1" x14ac:dyDescent="0.2"/>
    <row r="80" spans="3:76"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sheetData>
  <mergeCells count="2">
    <mergeCell ref="BR2:EE2"/>
    <mergeCell ref="D26:E27"/>
  </mergeCells>
  <phoneticPr fontId="0" type="noConversion"/>
  <pageMargins left="0.39370078740157483" right="0.6692913385826772" top="0.6692913385826772" bottom="0.47244094488188981" header="0" footer="0"/>
  <pageSetup paperSize="9" scale="72" fitToHeight="0" orientation="landscape" r:id="rId1"/>
  <headerFooter alignWithMargins="0"/>
  <rowBreaks count="1" manualBreakCount="1">
    <brk id="46" min="2" max="67" man="1"/>
  </rowBreaks>
  <ignoredErrors>
    <ignoredError sqref="U20:U21 U51:U52 U68:U69 U76:U77" formulaRange="1"/>
    <ignoredError sqref="AI40:AK40 AI45"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24"/>
  <sheetViews>
    <sheetView showGridLines="0" zoomScaleNormal="100" workbookViewId="0"/>
  </sheetViews>
  <sheetFormatPr baseColWidth="10" defaultColWidth="9.140625" defaultRowHeight="12.75" x14ac:dyDescent="0.2"/>
  <cols>
    <col min="1" max="1" width="11.42578125" style="702" customWidth="1"/>
    <col min="2" max="2" width="5.7109375" style="702" customWidth="1"/>
    <col min="3" max="3" width="4" style="197" customWidth="1"/>
    <col min="4" max="4" width="3.28515625" style="197" customWidth="1"/>
    <col min="5" max="5" width="13.7109375" style="197" customWidth="1"/>
    <col min="6" max="10" width="11" style="197" customWidth="1"/>
    <col min="11" max="11" width="8.42578125" style="197" customWidth="1"/>
    <col min="12" max="12" width="6.28515625" style="197" customWidth="1"/>
    <col min="13" max="16384" width="9.140625" style="197"/>
  </cols>
  <sheetData>
    <row r="1" spans="1:9" ht="15.95" customHeight="1" x14ac:dyDescent="0.2">
      <c r="A1" s="701"/>
      <c r="B1" s="701"/>
      <c r="C1" s="196"/>
      <c r="D1" s="196"/>
      <c r="E1" s="196"/>
      <c r="F1" s="196"/>
      <c r="G1" s="196"/>
      <c r="H1" s="196"/>
    </row>
    <row r="2" spans="1:9" ht="12" customHeight="1" x14ac:dyDescent="0.2">
      <c r="A2" s="701"/>
      <c r="B2" s="2"/>
      <c r="C2" s="198"/>
      <c r="D2" s="198"/>
      <c r="E2" s="198"/>
      <c r="F2" s="198"/>
      <c r="G2" s="198"/>
      <c r="H2" s="198"/>
    </row>
    <row r="3" spans="1:9" ht="12" customHeight="1" x14ac:dyDescent="0.2">
      <c r="A3" s="701"/>
      <c r="B3" s="2"/>
      <c r="C3" s="198"/>
      <c r="D3" s="198"/>
      <c r="E3" s="198"/>
      <c r="F3" s="198"/>
      <c r="G3" s="198"/>
      <c r="H3" s="198"/>
    </row>
    <row r="4" spans="1:9" ht="12" customHeight="1" x14ac:dyDescent="0.2">
      <c r="A4" s="701"/>
      <c r="B4" s="2"/>
      <c r="C4" s="198"/>
      <c r="D4" s="198"/>
      <c r="E4" s="198"/>
      <c r="F4" s="198"/>
      <c r="G4" s="198"/>
      <c r="H4" s="198"/>
    </row>
    <row r="5" spans="1:9" ht="24" customHeight="1" x14ac:dyDescent="0.2">
      <c r="A5" s="701"/>
      <c r="B5" s="701"/>
    </row>
    <row r="6" spans="1:9" ht="18" customHeight="1" x14ac:dyDescent="0.2">
      <c r="C6" s="777" t="s">
        <v>158</v>
      </c>
    </row>
    <row r="7" spans="1:9" ht="18" customHeight="1" x14ac:dyDescent="0.2">
      <c r="C7" s="778" t="s">
        <v>159</v>
      </c>
    </row>
    <row r="8" spans="1:9" ht="9" customHeight="1" x14ac:dyDescent="0.2">
      <c r="C8" s="446"/>
    </row>
    <row r="9" spans="1:9" ht="15.75" customHeight="1" x14ac:dyDescent="0.2">
      <c r="C9" s="196"/>
      <c r="D9" s="196"/>
      <c r="E9" s="196"/>
      <c r="F9" s="196"/>
      <c r="G9" s="196"/>
      <c r="H9" s="196"/>
    </row>
    <row r="10" spans="1:9" ht="15.75" customHeight="1" x14ac:dyDescent="0.2">
      <c r="C10" s="198"/>
      <c r="D10" s="198"/>
      <c r="E10" s="198"/>
      <c r="F10" s="198"/>
      <c r="G10" s="198"/>
      <c r="H10" s="198"/>
    </row>
    <row r="11" spans="1:9" ht="6.75" customHeight="1" x14ac:dyDescent="0.2">
      <c r="C11" s="198"/>
      <c r="D11" s="198"/>
      <c r="E11" s="198"/>
      <c r="F11" s="198"/>
      <c r="G11" s="198"/>
      <c r="H11" s="198"/>
    </row>
    <row r="12" spans="1:9" ht="15.75" customHeight="1" x14ac:dyDescent="0.2">
      <c r="C12" s="198"/>
      <c r="D12" s="199" t="s">
        <v>215</v>
      </c>
      <c r="E12" s="199"/>
    </row>
    <row r="13" spans="1:9" ht="6.75" customHeight="1" x14ac:dyDescent="0.2">
      <c r="C13" s="198"/>
      <c r="H13" s="208"/>
    </row>
    <row r="14" spans="1:9" ht="15.75" customHeight="1" x14ac:dyDescent="0.2">
      <c r="C14" s="198"/>
      <c r="D14" s="274" t="s">
        <v>57</v>
      </c>
      <c r="E14" s="223"/>
      <c r="F14" s="224" t="s">
        <v>217</v>
      </c>
      <c r="G14" s="224" t="s">
        <v>43</v>
      </c>
      <c r="H14" s="506"/>
      <c r="I14" s="196"/>
    </row>
    <row r="15" spans="1:9" ht="15.75" customHeight="1" x14ac:dyDescent="0.2">
      <c r="C15" s="198"/>
      <c r="D15" s="259" t="s">
        <v>78</v>
      </c>
      <c r="E15" s="249"/>
      <c r="F15" s="260">
        <v>12</v>
      </c>
      <c r="G15" s="261">
        <f>(F15*100)/$F$21</f>
        <v>1.606425702811245</v>
      </c>
      <c r="H15" s="208"/>
      <c r="I15" s="196"/>
    </row>
    <row r="16" spans="1:9" ht="15.75" customHeight="1" x14ac:dyDescent="0.2">
      <c r="C16" s="198"/>
      <c r="D16" s="262" t="s">
        <v>79</v>
      </c>
      <c r="E16" s="251"/>
      <c r="F16" s="237">
        <v>104</v>
      </c>
      <c r="G16" s="263">
        <f t="shared" ref="G16:G20" si="0">(F16*100)/$F$21</f>
        <v>13.922356091030791</v>
      </c>
      <c r="H16" s="290"/>
      <c r="I16" s="196"/>
    </row>
    <row r="17" spans="3:17" ht="15.75" customHeight="1" x14ac:dyDescent="0.2">
      <c r="C17" s="198"/>
      <c r="D17" s="262" t="s">
        <v>59</v>
      </c>
      <c r="E17" s="251"/>
      <c r="F17" s="237">
        <v>195</v>
      </c>
      <c r="G17" s="263">
        <f t="shared" si="0"/>
        <v>26.104417670682732</v>
      </c>
      <c r="I17" s="196"/>
    </row>
    <row r="18" spans="3:17" ht="15.75" customHeight="1" x14ac:dyDescent="0.2">
      <c r="C18" s="198"/>
      <c r="D18" s="262" t="s">
        <v>60</v>
      </c>
      <c r="E18" s="251"/>
      <c r="F18" s="237">
        <v>248</v>
      </c>
      <c r="G18" s="263">
        <f t="shared" si="0"/>
        <v>33.19946452476573</v>
      </c>
      <c r="I18" s="196"/>
      <c r="K18" s="208"/>
    </row>
    <row r="19" spans="3:17" ht="15.75" customHeight="1" x14ac:dyDescent="0.2">
      <c r="C19" s="198"/>
      <c r="D19" s="262" t="s">
        <v>61</v>
      </c>
      <c r="E19" s="251"/>
      <c r="F19" s="237">
        <v>157</v>
      </c>
      <c r="G19" s="263">
        <f t="shared" si="0"/>
        <v>21.017402945113787</v>
      </c>
      <c r="I19" s="196"/>
    </row>
    <row r="20" spans="3:17" ht="15.75" customHeight="1" x14ac:dyDescent="0.2">
      <c r="C20" s="198"/>
      <c r="D20" s="253" t="s">
        <v>82</v>
      </c>
      <c r="E20" s="254"/>
      <c r="F20" s="238">
        <v>31</v>
      </c>
      <c r="G20" s="264">
        <f t="shared" si="0"/>
        <v>4.1499330655957163</v>
      </c>
      <c r="K20" s="208"/>
      <c r="N20" s="198"/>
      <c r="O20" s="198"/>
      <c r="P20" s="198"/>
      <c r="Q20" s="198"/>
    </row>
    <row r="21" spans="3:17" ht="15.75" customHeight="1" x14ac:dyDescent="0.2">
      <c r="C21" s="198"/>
      <c r="D21" s="255"/>
      <c r="E21" s="265" t="s">
        <v>216</v>
      </c>
      <c r="F21" s="256">
        <f>SUM(F15:F20)</f>
        <v>747</v>
      </c>
      <c r="G21" s="207">
        <f>SUM(G15:G20)</f>
        <v>100</v>
      </c>
      <c r="N21" s="432"/>
      <c r="O21" s="432"/>
      <c r="P21" s="248"/>
      <c r="Q21" s="198"/>
    </row>
    <row r="22" spans="3:17" ht="15.75" customHeight="1" x14ac:dyDescent="0.2">
      <c r="C22" s="198"/>
      <c r="D22" s="220" t="s">
        <v>218</v>
      </c>
      <c r="E22" s="220"/>
      <c r="N22" s="475"/>
      <c r="O22" s="476"/>
      <c r="P22" s="476"/>
      <c r="Q22" s="198"/>
    </row>
    <row r="23" spans="3:17" ht="15.75" customHeight="1" x14ac:dyDescent="0.2">
      <c r="C23" s="198"/>
      <c r="D23" s="257" t="s">
        <v>219</v>
      </c>
      <c r="E23" s="257"/>
      <c r="N23" s="476"/>
      <c r="O23" s="477"/>
      <c r="P23" s="476"/>
      <c r="Q23" s="198"/>
    </row>
    <row r="24" spans="3:17" ht="15.75" customHeight="1" x14ac:dyDescent="0.2">
      <c r="C24" s="198"/>
      <c r="D24" s="257"/>
      <c r="E24" s="257"/>
      <c r="N24" s="476"/>
      <c r="O24" s="240"/>
      <c r="P24" s="476"/>
      <c r="Q24" s="198"/>
    </row>
    <row r="25" spans="3:17" ht="15.75" customHeight="1" x14ac:dyDescent="0.2">
      <c r="C25" s="208"/>
      <c r="D25" s="199" t="s">
        <v>220</v>
      </c>
      <c r="E25" s="199"/>
      <c r="F25" s="208"/>
      <c r="G25" s="208"/>
      <c r="H25" s="208"/>
      <c r="I25" s="208"/>
      <c r="N25" s="475"/>
      <c r="O25" s="475"/>
      <c r="P25" s="252"/>
      <c r="Q25" s="198"/>
    </row>
    <row r="26" spans="3:17" ht="6.75" customHeight="1" x14ac:dyDescent="0.2">
      <c r="N26" s="478"/>
      <c r="O26" s="477"/>
      <c r="P26" s="252"/>
      <c r="Q26" s="198"/>
    </row>
    <row r="27" spans="3:17" ht="33.75" x14ac:dyDescent="0.2">
      <c r="C27" s="201"/>
      <c r="D27" s="469" t="s">
        <v>221</v>
      </c>
      <c r="E27" s="427"/>
      <c r="F27" s="223"/>
      <c r="G27" s="224" t="s">
        <v>217</v>
      </c>
      <c r="H27" s="224" t="s">
        <v>43</v>
      </c>
      <c r="I27" s="225" t="s">
        <v>222</v>
      </c>
      <c r="J27" s="506"/>
      <c r="K27" s="227"/>
      <c r="N27" s="240"/>
      <c r="O27" s="240"/>
      <c r="P27" s="473"/>
      <c r="Q27" s="198"/>
    </row>
    <row r="28" spans="3:17" ht="15.75" customHeight="1" x14ac:dyDescent="0.2">
      <c r="C28" s="201"/>
      <c r="D28" s="467" t="s">
        <v>53</v>
      </c>
      <c r="E28" s="467"/>
      <c r="F28" s="468"/>
      <c r="G28" s="232">
        <f>G29+G38</f>
        <v>35</v>
      </c>
      <c r="H28" s="231">
        <f>(G28*100)/$G$78</f>
        <v>11.400651465798045</v>
      </c>
      <c r="I28" s="231">
        <f>(G28*100)/$F$21</f>
        <v>4.6854082998661308</v>
      </c>
      <c r="J28" s="226"/>
      <c r="K28" s="227"/>
      <c r="N28" s="240"/>
      <c r="O28" s="240"/>
      <c r="P28" s="473"/>
      <c r="Q28" s="198"/>
    </row>
    <row r="29" spans="3:17" ht="15.75" customHeight="1" x14ac:dyDescent="0.2">
      <c r="C29" s="201"/>
      <c r="D29" s="239"/>
      <c r="E29" s="306" t="s">
        <v>223</v>
      </c>
      <c r="F29" s="307"/>
      <c r="G29" s="232">
        <f>SUM(G30:G37)</f>
        <v>27</v>
      </c>
      <c r="H29" s="231">
        <f>(G29*100)/$G$78</f>
        <v>8.7947882736156355</v>
      </c>
      <c r="I29" s="231">
        <f t="shared" ref="I29:I44" si="1">(G29*100)/$F$21</f>
        <v>3.6144578313253013</v>
      </c>
      <c r="J29" s="226"/>
      <c r="K29" s="227"/>
      <c r="N29" s="240"/>
      <c r="O29" s="240"/>
      <c r="P29" s="473"/>
      <c r="Q29" s="198"/>
    </row>
    <row r="30" spans="3:17" ht="15.75" customHeight="1" x14ac:dyDescent="0.2">
      <c r="C30" s="201"/>
      <c r="D30" s="802"/>
      <c r="E30" s="803" t="s">
        <v>115</v>
      </c>
      <c r="F30" s="804"/>
      <c r="G30" s="260">
        <v>1</v>
      </c>
      <c r="H30" s="233">
        <f t="shared" ref="H30:H41" si="2">G30*100/$G$78</f>
        <v>0.32573289902280128</v>
      </c>
      <c r="I30" s="233">
        <f>G30*100/$F$21</f>
        <v>0.13386880856760375</v>
      </c>
      <c r="J30" s="226"/>
      <c r="K30" s="227"/>
      <c r="N30" s="240"/>
      <c r="O30" s="240"/>
      <c r="P30" s="473"/>
      <c r="Q30" s="198"/>
    </row>
    <row r="31" spans="3:17" ht="15.75" customHeight="1" x14ac:dyDescent="0.2">
      <c r="C31" s="201"/>
      <c r="D31" s="589"/>
      <c r="E31" s="235" t="s">
        <v>131</v>
      </c>
      <c r="F31" s="590"/>
      <c r="G31" s="237">
        <v>1</v>
      </c>
      <c r="H31" s="236">
        <f t="shared" si="2"/>
        <v>0.32573289902280128</v>
      </c>
      <c r="I31" s="236">
        <f t="shared" ref="I31:I36" si="3">G31*100/$F$21</f>
        <v>0.13386880856760375</v>
      </c>
      <c r="J31" s="226"/>
      <c r="K31" s="227"/>
      <c r="N31" s="240"/>
      <c r="O31" s="240"/>
      <c r="P31" s="473"/>
      <c r="Q31" s="198"/>
    </row>
    <row r="32" spans="3:17" ht="15.75" customHeight="1" x14ac:dyDescent="0.2">
      <c r="C32" s="201"/>
      <c r="D32" s="591"/>
      <c r="E32" s="235" t="s">
        <v>245</v>
      </c>
      <c r="F32" s="592"/>
      <c r="G32" s="237">
        <v>18</v>
      </c>
      <c r="H32" s="236">
        <f t="shared" si="2"/>
        <v>5.8631921824104234</v>
      </c>
      <c r="I32" s="236">
        <f>G32*100/$F$21</f>
        <v>2.4096385542168677</v>
      </c>
      <c r="J32" s="226"/>
      <c r="K32" s="227"/>
      <c r="N32" s="478"/>
      <c r="O32" s="477"/>
      <c r="P32" s="252"/>
      <c r="Q32" s="198"/>
    </row>
    <row r="33" spans="3:17" ht="15.75" customHeight="1" x14ac:dyDescent="0.2">
      <c r="C33" s="201"/>
      <c r="D33" s="589"/>
      <c r="E33" s="235" t="s">
        <v>236</v>
      </c>
      <c r="F33" s="590"/>
      <c r="G33" s="237">
        <v>3</v>
      </c>
      <c r="H33" s="236">
        <f t="shared" si="2"/>
        <v>0.9771986970684039</v>
      </c>
      <c r="I33" s="236">
        <f t="shared" si="3"/>
        <v>0.40160642570281124</v>
      </c>
      <c r="J33" s="226"/>
      <c r="K33" s="227"/>
      <c r="N33" s="240"/>
      <c r="O33" s="240"/>
      <c r="P33" s="473"/>
      <c r="Q33" s="198"/>
    </row>
    <row r="34" spans="3:17" ht="15.75" customHeight="1" x14ac:dyDescent="0.2">
      <c r="C34" s="201"/>
      <c r="D34" s="591"/>
      <c r="E34" s="235" t="s">
        <v>132</v>
      </c>
      <c r="F34" s="592"/>
      <c r="G34" s="237">
        <v>1</v>
      </c>
      <c r="H34" s="236">
        <f t="shared" si="2"/>
        <v>0.32573289902280128</v>
      </c>
      <c r="I34" s="236">
        <f>G34*100/$F$21</f>
        <v>0.13386880856760375</v>
      </c>
      <c r="J34" s="226"/>
      <c r="K34" s="227"/>
      <c r="N34" s="478"/>
      <c r="O34" s="477"/>
      <c r="P34" s="252"/>
      <c r="Q34" s="198"/>
    </row>
    <row r="35" spans="3:17" ht="15.75" customHeight="1" x14ac:dyDescent="0.2">
      <c r="C35" s="201"/>
      <c r="D35" s="591"/>
      <c r="E35" s="235" t="s">
        <v>237</v>
      </c>
      <c r="F35" s="592"/>
      <c r="G35" s="237">
        <v>1</v>
      </c>
      <c r="H35" s="236">
        <f t="shared" si="2"/>
        <v>0.32573289902280128</v>
      </c>
      <c r="I35" s="236">
        <f t="shared" si="3"/>
        <v>0.13386880856760375</v>
      </c>
      <c r="J35" s="226"/>
      <c r="K35" s="227"/>
      <c r="N35" s="478"/>
      <c r="O35" s="477"/>
      <c r="P35" s="252"/>
      <c r="Q35" s="198"/>
    </row>
    <row r="36" spans="3:17" ht="15.75" customHeight="1" x14ac:dyDescent="0.2">
      <c r="C36" s="201"/>
      <c r="D36" s="591"/>
      <c r="E36" s="235" t="s">
        <v>110</v>
      </c>
      <c r="F36" s="592"/>
      <c r="G36" s="237">
        <v>1</v>
      </c>
      <c r="H36" s="236">
        <f t="shared" si="2"/>
        <v>0.32573289902280128</v>
      </c>
      <c r="I36" s="236">
        <f t="shared" si="3"/>
        <v>0.13386880856760375</v>
      </c>
      <c r="J36" s="226"/>
      <c r="K36" s="227"/>
      <c r="N36" s="478"/>
      <c r="O36" s="477"/>
      <c r="P36" s="252"/>
      <c r="Q36" s="198"/>
    </row>
    <row r="37" spans="3:17" ht="15.75" customHeight="1" x14ac:dyDescent="0.2">
      <c r="C37" s="201"/>
      <c r="D37" s="518"/>
      <c r="E37" s="517" t="s">
        <v>244</v>
      </c>
      <c r="F37" s="470"/>
      <c r="G37" s="587">
        <v>1</v>
      </c>
      <c r="H37" s="588">
        <f t="shared" si="2"/>
        <v>0.32573289902280128</v>
      </c>
      <c r="I37" s="588">
        <f t="shared" si="1"/>
        <v>0.13386880856760375</v>
      </c>
      <c r="J37" s="226"/>
      <c r="K37" s="227"/>
      <c r="N37" s="478"/>
      <c r="O37" s="477"/>
      <c r="P37" s="252"/>
      <c r="Q37" s="198"/>
    </row>
    <row r="38" spans="3:17" ht="15.75" customHeight="1" x14ac:dyDescent="0.2">
      <c r="C38" s="201"/>
      <c r="D38" s="239"/>
      <c r="E38" s="306" t="s">
        <v>224</v>
      </c>
      <c r="F38" s="307"/>
      <c r="G38" s="232">
        <f>SUM(G39:G41)</f>
        <v>8</v>
      </c>
      <c r="H38" s="471">
        <f t="shared" si="2"/>
        <v>2.6058631921824102</v>
      </c>
      <c r="I38" s="471">
        <f>(G38*100)/$F$21</f>
        <v>1.07095046854083</v>
      </c>
      <c r="J38" s="226"/>
      <c r="K38" s="227"/>
      <c r="N38" s="478"/>
      <c r="O38" s="477"/>
      <c r="P38" s="252"/>
      <c r="Q38" s="198"/>
    </row>
    <row r="39" spans="3:17" ht="15.75" customHeight="1" x14ac:dyDescent="0.2">
      <c r="C39" s="201"/>
      <c r="D39" s="802"/>
      <c r="E39" s="803" t="s">
        <v>130</v>
      </c>
      <c r="F39" s="805"/>
      <c r="G39" s="357">
        <v>1</v>
      </c>
      <c r="H39" s="241">
        <f t="shared" si="2"/>
        <v>0.32573289902280128</v>
      </c>
      <c r="I39" s="241">
        <f t="shared" si="1"/>
        <v>0.13386880856760375</v>
      </c>
      <c r="J39" s="226"/>
      <c r="K39" s="227"/>
      <c r="N39" s="478"/>
      <c r="O39" s="477"/>
      <c r="P39" s="252"/>
      <c r="Q39" s="198"/>
    </row>
    <row r="40" spans="3:17" ht="15.75" customHeight="1" x14ac:dyDescent="0.2">
      <c r="C40" s="201"/>
      <c r="D40" s="591"/>
      <c r="E40" s="235" t="s">
        <v>246</v>
      </c>
      <c r="F40" s="592"/>
      <c r="G40" s="237">
        <v>5</v>
      </c>
      <c r="H40" s="236">
        <f t="shared" si="2"/>
        <v>1.6286644951140066</v>
      </c>
      <c r="I40" s="236">
        <f t="shared" si="1"/>
        <v>0.66934404283801874</v>
      </c>
      <c r="J40" s="226"/>
      <c r="K40" s="227"/>
      <c r="N40" s="478"/>
      <c r="O40" s="477"/>
      <c r="P40" s="252"/>
      <c r="Q40" s="198"/>
    </row>
    <row r="41" spans="3:17" ht="15.75" customHeight="1" x14ac:dyDescent="0.2">
      <c r="C41" s="201"/>
      <c r="D41" s="809"/>
      <c r="E41" s="517" t="s">
        <v>247</v>
      </c>
      <c r="F41" s="810"/>
      <c r="G41" s="587">
        <v>2</v>
      </c>
      <c r="H41" s="588">
        <f t="shared" si="2"/>
        <v>0.65146579804560256</v>
      </c>
      <c r="I41" s="588">
        <f>(G41*100)/$F$21</f>
        <v>0.2677376171352075</v>
      </c>
      <c r="J41" s="226"/>
      <c r="K41" s="227"/>
      <c r="N41" s="478"/>
      <c r="O41" s="477"/>
      <c r="P41" s="252"/>
      <c r="Q41" s="198"/>
    </row>
    <row r="42" spans="3:17" ht="15.75" customHeight="1" x14ac:dyDescent="0.2">
      <c r="C42" s="201"/>
      <c r="D42" s="467" t="s">
        <v>225</v>
      </c>
      <c r="E42" s="467"/>
      <c r="F42" s="468"/>
      <c r="G42" s="519">
        <f>G43+G46</f>
        <v>35</v>
      </c>
      <c r="H42" s="231">
        <f t="shared" ref="H42:H53" si="4">(G42*100)/$G$78</f>
        <v>11.400651465798045</v>
      </c>
      <c r="I42" s="231">
        <f t="shared" si="1"/>
        <v>4.6854082998661308</v>
      </c>
      <c r="N42" s="240"/>
      <c r="O42" s="240"/>
      <c r="P42" s="473"/>
      <c r="Q42" s="198"/>
    </row>
    <row r="43" spans="3:17" ht="15.75" customHeight="1" x14ac:dyDescent="0.2">
      <c r="D43" s="239"/>
      <c r="E43" s="306" t="s">
        <v>54</v>
      </c>
      <c r="F43" s="307"/>
      <c r="G43" s="232">
        <f>SUM(G44:G45)</f>
        <v>28</v>
      </c>
      <c r="H43" s="231">
        <f t="shared" si="4"/>
        <v>9.120521172638437</v>
      </c>
      <c r="I43" s="231">
        <f t="shared" si="1"/>
        <v>3.7483266398929049</v>
      </c>
      <c r="N43" s="476"/>
      <c r="O43" s="240"/>
      <c r="P43" s="473"/>
      <c r="Q43" s="198"/>
    </row>
    <row r="44" spans="3:17" ht="15.75" customHeight="1" x14ac:dyDescent="0.2">
      <c r="C44" s="201"/>
      <c r="D44" s="235"/>
      <c r="E44" s="235" t="s">
        <v>248</v>
      </c>
      <c r="F44" s="585"/>
      <c r="G44" s="237">
        <v>5</v>
      </c>
      <c r="H44" s="303">
        <f t="shared" si="4"/>
        <v>1.6286644951140066</v>
      </c>
      <c r="I44" s="236">
        <f t="shared" si="1"/>
        <v>0.66934404283801874</v>
      </c>
      <c r="N44" s="476"/>
      <c r="O44" s="240"/>
      <c r="P44" s="473"/>
      <c r="Q44" s="198"/>
    </row>
    <row r="45" spans="3:17" ht="15.75" customHeight="1" x14ac:dyDescent="0.2">
      <c r="C45" s="201"/>
      <c r="D45" s="812"/>
      <c r="E45" s="678" t="s">
        <v>249</v>
      </c>
      <c r="F45" s="813"/>
      <c r="G45" s="679">
        <v>23</v>
      </c>
      <c r="H45" s="814">
        <f t="shared" si="4"/>
        <v>7.4918566775244297</v>
      </c>
      <c r="I45" s="680">
        <f t="shared" ref="I45" si="5">(G45*100)/$F$21</f>
        <v>3.0789825970548863</v>
      </c>
      <c r="N45" s="476"/>
      <c r="O45" s="240"/>
      <c r="P45" s="473"/>
      <c r="Q45" s="198"/>
    </row>
    <row r="46" spans="3:17" ht="15.75" customHeight="1" x14ac:dyDescent="0.2">
      <c r="D46" s="239"/>
      <c r="E46" s="306" t="s">
        <v>226</v>
      </c>
      <c r="F46" s="307"/>
      <c r="G46" s="232">
        <f>SUM(G47:G53)</f>
        <v>7</v>
      </c>
      <c r="H46" s="231">
        <f t="shared" si="4"/>
        <v>2.2801302931596092</v>
      </c>
      <c r="I46" s="231">
        <f t="shared" ref="I46:I60" si="6">(G46*100)/$F$21</f>
        <v>0.93708165997322623</v>
      </c>
      <c r="N46" s="478"/>
      <c r="O46" s="477"/>
      <c r="P46" s="252"/>
      <c r="Q46" s="198"/>
    </row>
    <row r="47" spans="3:17" ht="15.75" customHeight="1" x14ac:dyDescent="0.2">
      <c r="D47" s="796"/>
      <c r="E47" s="797" t="s">
        <v>251</v>
      </c>
      <c r="F47" s="798"/>
      <c r="G47" s="357">
        <v>1</v>
      </c>
      <c r="H47" s="241">
        <f t="shared" si="4"/>
        <v>0.32573289902280128</v>
      </c>
      <c r="I47" s="241">
        <f>(G47*100)/$F$21</f>
        <v>0.13386880856760375</v>
      </c>
      <c r="N47" s="474"/>
      <c r="O47" s="474"/>
      <c r="P47" s="473"/>
      <c r="Q47" s="198"/>
    </row>
    <row r="48" spans="3:17" ht="15.75" customHeight="1" x14ac:dyDescent="0.2">
      <c r="D48" s="234"/>
      <c r="E48" s="235" t="s">
        <v>250</v>
      </c>
      <c r="F48" s="337"/>
      <c r="G48" s="237">
        <v>1</v>
      </c>
      <c r="H48" s="236">
        <f t="shared" si="4"/>
        <v>0.32573289902280128</v>
      </c>
      <c r="I48" s="236">
        <f t="shared" si="6"/>
        <v>0.13386880856760375</v>
      </c>
      <c r="N48" s="474"/>
      <c r="O48" s="474"/>
      <c r="P48" s="473"/>
      <c r="Q48" s="198"/>
    </row>
    <row r="49" spans="3:17" ht="15.75" customHeight="1" x14ac:dyDescent="0.2">
      <c r="D49" s="234"/>
      <c r="E49" s="235" t="s">
        <v>252</v>
      </c>
      <c r="F49" s="337"/>
      <c r="G49" s="237">
        <v>1</v>
      </c>
      <c r="H49" s="236">
        <f t="shared" si="4"/>
        <v>0.32573289902280128</v>
      </c>
      <c r="I49" s="236">
        <f t="shared" si="6"/>
        <v>0.13386880856760375</v>
      </c>
      <c r="N49" s="474"/>
      <c r="O49" s="474"/>
      <c r="P49" s="473"/>
      <c r="Q49" s="198"/>
    </row>
    <row r="50" spans="3:17" ht="15.75" customHeight="1" x14ac:dyDescent="0.2">
      <c r="D50" s="234"/>
      <c r="E50" s="235" t="s">
        <v>253</v>
      </c>
      <c r="F50" s="337"/>
      <c r="G50" s="237">
        <v>1</v>
      </c>
      <c r="H50" s="236">
        <f t="shared" si="4"/>
        <v>0.32573289902280128</v>
      </c>
      <c r="I50" s="236">
        <f>(G50*100)/$F$21</f>
        <v>0.13386880856760375</v>
      </c>
      <c r="N50" s="474"/>
      <c r="O50" s="474"/>
      <c r="P50" s="473"/>
      <c r="Q50" s="198"/>
    </row>
    <row r="51" spans="3:17" ht="15.75" customHeight="1" x14ac:dyDescent="0.2">
      <c r="D51" s="234"/>
      <c r="E51" s="235" t="s">
        <v>109</v>
      </c>
      <c r="F51" s="337"/>
      <c r="G51" s="237">
        <v>1</v>
      </c>
      <c r="H51" s="236">
        <f t="shared" si="4"/>
        <v>0.32573289902280128</v>
      </c>
      <c r="I51" s="236">
        <f t="shared" si="6"/>
        <v>0.13386880856760375</v>
      </c>
      <c r="N51" s="474"/>
      <c r="O51" s="474"/>
      <c r="P51" s="473"/>
      <c r="Q51" s="198"/>
    </row>
    <row r="52" spans="3:17" ht="15.75" customHeight="1" x14ac:dyDescent="0.2">
      <c r="D52" s="234"/>
      <c r="E52" s="235" t="s">
        <v>111</v>
      </c>
      <c r="F52" s="337"/>
      <c r="G52" s="237">
        <v>1</v>
      </c>
      <c r="H52" s="236">
        <f t="shared" si="4"/>
        <v>0.32573289902280128</v>
      </c>
      <c r="I52" s="236">
        <f t="shared" si="6"/>
        <v>0.13386880856760375</v>
      </c>
      <c r="N52" s="474"/>
      <c r="O52" s="474"/>
      <c r="P52" s="473"/>
      <c r="Q52" s="198"/>
    </row>
    <row r="53" spans="3:17" ht="15.75" customHeight="1" x14ac:dyDescent="0.2">
      <c r="D53" s="807"/>
      <c r="E53" s="517" t="s">
        <v>129</v>
      </c>
      <c r="F53" s="808"/>
      <c r="G53" s="238">
        <v>1</v>
      </c>
      <c r="H53" s="806">
        <f t="shared" si="4"/>
        <v>0.32573289902280128</v>
      </c>
      <c r="I53" s="806">
        <f t="shared" si="6"/>
        <v>0.13386880856760375</v>
      </c>
      <c r="N53" s="474"/>
      <c r="O53" s="474"/>
      <c r="P53" s="473"/>
      <c r="Q53" s="198"/>
    </row>
    <row r="54" spans="3:17" ht="15.75" customHeight="1" x14ac:dyDescent="0.2">
      <c r="D54" s="675"/>
      <c r="E54" s="240"/>
      <c r="F54" s="676"/>
      <c r="G54" s="473"/>
      <c r="H54" s="677"/>
      <c r="I54" s="677"/>
      <c r="N54" s="474"/>
      <c r="O54" s="474"/>
      <c r="P54" s="473"/>
      <c r="Q54" s="198"/>
    </row>
    <row r="55" spans="3:17" ht="15.75" customHeight="1" x14ac:dyDescent="0.2">
      <c r="C55" s="208"/>
      <c r="D55" s="199" t="s">
        <v>220</v>
      </c>
      <c r="E55" s="199"/>
      <c r="F55" s="208"/>
      <c r="G55" s="208"/>
      <c r="H55" s="208"/>
      <c r="I55" s="208"/>
      <c r="N55" s="475"/>
      <c r="O55" s="475"/>
      <c r="P55" s="252"/>
      <c r="Q55" s="198"/>
    </row>
    <row r="56" spans="3:17" ht="6.75" customHeight="1" x14ac:dyDescent="0.2">
      <c r="N56" s="478"/>
      <c r="O56" s="477"/>
      <c r="P56" s="252"/>
      <c r="Q56" s="198"/>
    </row>
    <row r="57" spans="3:17" ht="33.75" x14ac:dyDescent="0.2">
      <c r="C57" s="201"/>
      <c r="D57" s="469" t="s">
        <v>221</v>
      </c>
      <c r="E57" s="427"/>
      <c r="F57" s="223"/>
      <c r="G57" s="224" t="s">
        <v>217</v>
      </c>
      <c r="H57" s="224" t="s">
        <v>43</v>
      </c>
      <c r="I57" s="225" t="s">
        <v>222</v>
      </c>
      <c r="J57" s="506"/>
      <c r="K57" s="227"/>
      <c r="N57" s="240"/>
      <c r="O57" s="240"/>
      <c r="P57" s="473"/>
      <c r="Q57" s="198"/>
    </row>
    <row r="58" spans="3:17" ht="15.75" customHeight="1" x14ac:dyDescent="0.2">
      <c r="D58" s="228" t="s">
        <v>227</v>
      </c>
      <c r="E58" s="229"/>
      <c r="F58" s="230"/>
      <c r="G58" s="232">
        <f>G59</f>
        <v>234</v>
      </c>
      <c r="H58" s="231">
        <f t="shared" ref="H58:H77" si="7">(G58*100)/$G$78</f>
        <v>76.2214983713355</v>
      </c>
      <c r="I58" s="231">
        <f>(G58*100)/$F$21</f>
        <v>31.325301204819276</v>
      </c>
      <c r="N58" s="474"/>
      <c r="O58" s="474"/>
      <c r="P58" s="473"/>
      <c r="Q58" s="198"/>
    </row>
    <row r="59" spans="3:17" ht="15.75" customHeight="1" x14ac:dyDescent="0.2">
      <c r="D59" s="239"/>
      <c r="E59" s="306" t="s">
        <v>228</v>
      </c>
      <c r="F59" s="307"/>
      <c r="G59" s="232">
        <f>SUM(G60:G75)</f>
        <v>234</v>
      </c>
      <c r="H59" s="231">
        <f t="shared" si="7"/>
        <v>76.2214983713355</v>
      </c>
      <c r="I59" s="231">
        <f t="shared" si="6"/>
        <v>31.325301204819276</v>
      </c>
      <c r="N59" s="474"/>
      <c r="O59" s="474"/>
      <c r="P59" s="473"/>
      <c r="Q59" s="198"/>
    </row>
    <row r="60" spans="3:17" ht="15.75" customHeight="1" x14ac:dyDescent="0.2">
      <c r="D60" s="799"/>
      <c r="E60" s="800" t="s">
        <v>55</v>
      </c>
      <c r="F60" s="801"/>
      <c r="G60" s="260">
        <v>10</v>
      </c>
      <c r="H60" s="233">
        <f t="shared" si="7"/>
        <v>3.2573289902280131</v>
      </c>
      <c r="I60" s="233">
        <f t="shared" si="6"/>
        <v>1.3386880856760375</v>
      </c>
      <c r="N60" s="476"/>
      <c r="O60" s="474"/>
      <c r="P60" s="473"/>
      <c r="Q60" s="198"/>
    </row>
    <row r="61" spans="3:17" ht="15.75" customHeight="1" x14ac:dyDescent="0.2">
      <c r="D61" s="242"/>
      <c r="E61" s="243" t="s">
        <v>56</v>
      </c>
      <c r="F61" s="244"/>
      <c r="G61" s="237">
        <v>33</v>
      </c>
      <c r="H61" s="236">
        <f t="shared" si="7"/>
        <v>10.749185667752442</v>
      </c>
      <c r="I61" s="236">
        <f t="shared" ref="I61:I62" si="8">(G61*100)/$F$21</f>
        <v>4.4176706827309236</v>
      </c>
      <c r="N61" s="476"/>
      <c r="O61" s="474"/>
      <c r="P61" s="473"/>
      <c r="Q61" s="198"/>
    </row>
    <row r="62" spans="3:17" ht="15.75" customHeight="1" x14ac:dyDescent="0.2">
      <c r="D62" s="242"/>
      <c r="E62" s="243" t="s">
        <v>74</v>
      </c>
      <c r="F62" s="244"/>
      <c r="G62" s="237">
        <v>16</v>
      </c>
      <c r="H62" s="236">
        <f t="shared" si="7"/>
        <v>5.2117263843648205</v>
      </c>
      <c r="I62" s="236">
        <f t="shared" si="8"/>
        <v>2.14190093708166</v>
      </c>
      <c r="N62" s="474"/>
      <c r="O62" s="474"/>
      <c r="P62" s="473"/>
      <c r="Q62" s="198"/>
    </row>
    <row r="63" spans="3:17" ht="15.75" customHeight="1" x14ac:dyDescent="0.2">
      <c r="D63" s="245"/>
      <c r="E63" s="243" t="s">
        <v>261</v>
      </c>
      <c r="F63" s="244"/>
      <c r="G63" s="811">
        <v>2</v>
      </c>
      <c r="H63" s="236">
        <f t="shared" si="7"/>
        <v>0.65146579804560256</v>
      </c>
      <c r="I63" s="236">
        <f t="shared" ref="I63:I69" si="9">(G63*100)/$F$21</f>
        <v>0.2677376171352075</v>
      </c>
    </row>
    <row r="64" spans="3:17" ht="15.75" customHeight="1" x14ac:dyDescent="0.2">
      <c r="C64" s="201"/>
      <c r="D64" s="245"/>
      <c r="E64" s="243" t="s">
        <v>257</v>
      </c>
      <c r="F64" s="244"/>
      <c r="G64" s="237">
        <v>6</v>
      </c>
      <c r="H64" s="236">
        <f t="shared" si="7"/>
        <v>1.9543973941368078</v>
      </c>
      <c r="I64" s="236">
        <f t="shared" si="9"/>
        <v>0.80321285140562249</v>
      </c>
      <c r="N64" s="474"/>
      <c r="O64" s="433"/>
      <c r="P64" s="198"/>
      <c r="Q64" s="198"/>
    </row>
    <row r="65" spans="3:17" ht="15.75" customHeight="1" x14ac:dyDescent="0.2">
      <c r="C65" s="196"/>
      <c r="D65" s="245"/>
      <c r="E65" s="243" t="s">
        <v>107</v>
      </c>
      <c r="F65" s="244"/>
      <c r="G65" s="237">
        <v>3</v>
      </c>
      <c r="H65" s="236">
        <f t="shared" si="7"/>
        <v>0.9771986970684039</v>
      </c>
      <c r="I65" s="236">
        <f t="shared" si="9"/>
        <v>0.40160642570281124</v>
      </c>
      <c r="N65" s="474"/>
      <c r="O65" s="433"/>
      <c r="P65" s="198"/>
      <c r="Q65" s="198"/>
    </row>
    <row r="66" spans="3:17" ht="15.75" customHeight="1" x14ac:dyDescent="0.2">
      <c r="C66" s="196"/>
      <c r="D66" s="245"/>
      <c r="E66" s="243" t="s">
        <v>108</v>
      </c>
      <c r="F66" s="244"/>
      <c r="G66" s="237">
        <v>1</v>
      </c>
      <c r="H66" s="236">
        <f t="shared" si="7"/>
        <v>0.32573289902280128</v>
      </c>
      <c r="I66" s="236">
        <f t="shared" si="9"/>
        <v>0.13386880856760375</v>
      </c>
      <c r="N66" s="474"/>
      <c r="O66" s="433"/>
      <c r="P66" s="198"/>
      <c r="Q66" s="198"/>
    </row>
    <row r="67" spans="3:17" ht="15.75" customHeight="1" x14ac:dyDescent="0.2">
      <c r="D67" s="245"/>
      <c r="E67" s="243" t="s">
        <v>77</v>
      </c>
      <c r="F67" s="244"/>
      <c r="G67" s="237">
        <v>8</v>
      </c>
      <c r="H67" s="236">
        <f t="shared" si="7"/>
        <v>2.6058631921824102</v>
      </c>
      <c r="I67" s="236">
        <f t="shared" si="9"/>
        <v>1.07095046854083</v>
      </c>
      <c r="N67" s="479"/>
      <c r="O67" s="479"/>
      <c r="P67" s="250"/>
      <c r="Q67" s="198"/>
    </row>
    <row r="68" spans="3:17" ht="15.75" customHeight="1" x14ac:dyDescent="0.2">
      <c r="D68" s="242"/>
      <c r="E68" s="243" t="s">
        <v>255</v>
      </c>
      <c r="F68" s="244"/>
      <c r="G68" s="237">
        <v>67</v>
      </c>
      <c r="H68" s="236">
        <f t="shared" si="7"/>
        <v>21.824104234527688</v>
      </c>
      <c r="I68" s="236">
        <f t="shared" si="9"/>
        <v>8.9692101740294508</v>
      </c>
      <c r="N68" s="474"/>
      <c r="O68" s="474"/>
      <c r="P68" s="473"/>
      <c r="Q68" s="198"/>
    </row>
    <row r="69" spans="3:17" ht="15.75" customHeight="1" x14ac:dyDescent="0.2">
      <c r="D69" s="242"/>
      <c r="E69" s="243" t="s">
        <v>256</v>
      </c>
      <c r="F69" s="244"/>
      <c r="G69" s="237">
        <v>2</v>
      </c>
      <c r="H69" s="236">
        <f t="shared" si="7"/>
        <v>0.65146579804560256</v>
      </c>
      <c r="I69" s="236">
        <f t="shared" si="9"/>
        <v>0.2677376171352075</v>
      </c>
      <c r="N69" s="474"/>
      <c r="O69" s="474"/>
      <c r="P69" s="473"/>
      <c r="Q69" s="198"/>
    </row>
    <row r="70" spans="3:17" ht="15.75" customHeight="1" x14ac:dyDescent="0.2">
      <c r="C70" s="201"/>
      <c r="D70" s="245"/>
      <c r="E70" s="243" t="s">
        <v>258</v>
      </c>
      <c r="F70" s="244"/>
      <c r="G70" s="237">
        <v>26</v>
      </c>
      <c r="H70" s="236">
        <f t="shared" si="7"/>
        <v>8.4690553745928341</v>
      </c>
      <c r="I70" s="236">
        <f t="shared" ref="I70" si="10">(G70*100)/$F$21</f>
        <v>3.4805890227576977</v>
      </c>
    </row>
    <row r="71" spans="3:17" ht="15.75" customHeight="1" x14ac:dyDescent="0.2">
      <c r="D71" s="245"/>
      <c r="E71" s="243" t="s">
        <v>259</v>
      </c>
      <c r="F71" s="244"/>
      <c r="G71" s="237">
        <v>21</v>
      </c>
      <c r="H71" s="236">
        <f t="shared" si="7"/>
        <v>6.8403908794788277</v>
      </c>
      <c r="I71" s="236">
        <f>(G71*100)/$F$21</f>
        <v>2.8112449799196786</v>
      </c>
    </row>
    <row r="72" spans="3:17" ht="15.75" customHeight="1" x14ac:dyDescent="0.2">
      <c r="D72" s="245"/>
      <c r="E72" s="243" t="s">
        <v>260</v>
      </c>
      <c r="F72" s="244"/>
      <c r="G72" s="237">
        <v>20</v>
      </c>
      <c r="H72" s="236">
        <f t="shared" si="7"/>
        <v>6.5146579804560263</v>
      </c>
      <c r="I72" s="236">
        <f>(G72*100)/$F$21</f>
        <v>2.677376171352075</v>
      </c>
    </row>
    <row r="73" spans="3:17" ht="15.75" customHeight="1" x14ac:dyDescent="0.2">
      <c r="D73" s="242"/>
      <c r="E73" s="243" t="s">
        <v>254</v>
      </c>
      <c r="F73" s="244"/>
      <c r="G73" s="237">
        <v>1</v>
      </c>
      <c r="H73" s="236">
        <f t="shared" si="7"/>
        <v>0.32573289902280128</v>
      </c>
      <c r="I73" s="236">
        <f>(G73*100)/$F$21</f>
        <v>0.13386880856760375</v>
      </c>
      <c r="N73" s="474"/>
      <c r="O73" s="474"/>
      <c r="P73" s="473"/>
      <c r="Q73" s="198"/>
    </row>
    <row r="74" spans="3:17" ht="15.75" customHeight="1" x14ac:dyDescent="0.2">
      <c r="D74" s="245"/>
      <c r="E74" s="243" t="s">
        <v>262</v>
      </c>
      <c r="F74" s="244"/>
      <c r="G74" s="237">
        <v>1</v>
      </c>
      <c r="H74" s="236">
        <f t="shared" si="7"/>
        <v>0.32573289902280128</v>
      </c>
      <c r="I74" s="236">
        <f>(G74*100)/$F$21</f>
        <v>0.13386880856760375</v>
      </c>
    </row>
    <row r="75" spans="3:17" ht="15.75" customHeight="1" x14ac:dyDescent="0.2">
      <c r="D75" s="593"/>
      <c r="E75" s="586" t="s">
        <v>83</v>
      </c>
      <c r="F75" s="354"/>
      <c r="G75" s="354">
        <v>17</v>
      </c>
      <c r="H75" s="806">
        <f t="shared" si="7"/>
        <v>5.5374592833876219</v>
      </c>
      <c r="I75" s="806">
        <f>(G75*100)/$F$21</f>
        <v>2.2757697456492636</v>
      </c>
    </row>
    <row r="76" spans="3:17" ht="15.75" customHeight="1" x14ac:dyDescent="0.2">
      <c r="D76" s="228" t="s">
        <v>93</v>
      </c>
      <c r="E76" s="229"/>
      <c r="F76" s="230"/>
      <c r="G76" s="232">
        <f>G77</f>
        <v>3</v>
      </c>
      <c r="H76" s="231">
        <f t="shared" si="7"/>
        <v>0.9771986970684039</v>
      </c>
      <c r="I76" s="231">
        <f t="shared" ref="I76:I77" si="11">(G76*100)/$F$21</f>
        <v>0.40160642570281124</v>
      </c>
    </row>
    <row r="77" spans="3:17" ht="15.75" customHeight="1" x14ac:dyDescent="0.2">
      <c r="D77" s="442"/>
      <c r="E77" s="243" t="s">
        <v>263</v>
      </c>
      <c r="F77" s="516"/>
      <c r="G77" s="237">
        <v>3</v>
      </c>
      <c r="H77" s="236">
        <f t="shared" si="7"/>
        <v>0.9771986970684039</v>
      </c>
      <c r="I77" s="472">
        <f t="shared" si="11"/>
        <v>0.40160642570281124</v>
      </c>
    </row>
    <row r="78" spans="3:17" ht="15.75" customHeight="1" x14ac:dyDescent="0.2">
      <c r="D78" s="438"/>
      <c r="E78" s="439"/>
      <c r="F78" s="440" t="s">
        <v>229</v>
      </c>
      <c r="G78" s="441">
        <f>G28+G42+G58+G76</f>
        <v>307</v>
      </c>
      <c r="H78" s="246">
        <f>H28+H42+H58+H76</f>
        <v>99.999999999999986</v>
      </c>
      <c r="I78" s="246">
        <f>(G78*100)/$F$21</f>
        <v>41.09772423025435</v>
      </c>
    </row>
    <row r="79" spans="3:17" ht="15.75" customHeight="1" x14ac:dyDescent="0.2">
      <c r="D79" s="220" t="s">
        <v>218</v>
      </c>
      <c r="E79" s="220"/>
    </row>
    <row r="80" spans="3:17" ht="15.75" customHeight="1" x14ac:dyDescent="0.2">
      <c r="D80" s="257" t="s">
        <v>219</v>
      </c>
      <c r="E80" s="220"/>
    </row>
    <row r="81" spans="3:17" ht="15.75" customHeight="1" x14ac:dyDescent="0.2">
      <c r="D81" s="220"/>
      <c r="E81" s="220"/>
    </row>
    <row r="82" spans="3:17" ht="15.75" customHeight="1" x14ac:dyDescent="0.2">
      <c r="D82" s="199" t="s">
        <v>231</v>
      </c>
      <c r="E82" s="199"/>
      <c r="F82" s="198"/>
      <c r="G82" s="198"/>
      <c r="H82" s="198"/>
    </row>
    <row r="83" spans="3:17" ht="6.95" customHeight="1" x14ac:dyDescent="0.2">
      <c r="C83" s="198"/>
      <c r="D83" s="200"/>
      <c r="E83" s="200"/>
      <c r="F83" s="200"/>
      <c r="G83" s="198"/>
      <c r="H83" s="198"/>
    </row>
    <row r="84" spans="3:17" ht="18" customHeight="1" x14ac:dyDescent="0.2">
      <c r="C84" s="201"/>
      <c r="D84" s="852" t="s">
        <v>230</v>
      </c>
      <c r="E84" s="853"/>
      <c r="F84" s="854"/>
      <c r="G84" s="330" t="s">
        <v>217</v>
      </c>
      <c r="H84" s="330" t="s">
        <v>43</v>
      </c>
      <c r="J84" s="202"/>
    </row>
    <row r="85" spans="3:17" ht="15.75" customHeight="1" x14ac:dyDescent="0.2">
      <c r="D85" s="203"/>
      <c r="E85" s="204"/>
      <c r="F85" s="205" t="s">
        <v>229</v>
      </c>
      <c r="G85" s="206">
        <f>SUM(G86:G118,G124:G149)</f>
        <v>747</v>
      </c>
      <c r="H85" s="207">
        <f t="shared" ref="H85" si="12">(G85*100)/$G$85</f>
        <v>100</v>
      </c>
      <c r="I85" s="208"/>
    </row>
    <row r="86" spans="3:17" ht="15.75" customHeight="1" x14ac:dyDescent="0.2">
      <c r="D86" s="209" t="s">
        <v>72</v>
      </c>
      <c r="E86" s="210"/>
      <c r="F86" s="211"/>
      <c r="G86" s="212">
        <v>1</v>
      </c>
      <c r="H86" s="325">
        <f t="shared" ref="H86:H118" si="13">(G86*100)/$G$85</f>
        <v>0.13386880856760375</v>
      </c>
    </row>
    <row r="87" spans="3:17" ht="15.75" customHeight="1" x14ac:dyDescent="0.2">
      <c r="C87" s="198"/>
      <c r="D87" s="214" t="s">
        <v>84</v>
      </c>
      <c r="E87" s="215"/>
      <c r="F87" s="216"/>
      <c r="G87" s="217">
        <v>7</v>
      </c>
      <c r="H87" s="487">
        <f t="shared" si="13"/>
        <v>0.93708165997322623</v>
      </c>
      <c r="J87" s="72"/>
      <c r="K87" s="198"/>
      <c r="L87" s="198"/>
      <c r="M87" s="198"/>
      <c r="N87" s="198"/>
      <c r="O87" s="198"/>
      <c r="P87" s="198"/>
      <c r="Q87" s="198"/>
    </row>
    <row r="88" spans="3:17" ht="15.75" customHeight="1" x14ac:dyDescent="0.2">
      <c r="D88" s="214" t="s">
        <v>3</v>
      </c>
      <c r="E88" s="215"/>
      <c r="F88" s="216"/>
      <c r="G88" s="217">
        <v>5</v>
      </c>
      <c r="H88" s="640">
        <f t="shared" si="13"/>
        <v>0.66934404283801874</v>
      </c>
      <c r="J88" s="198"/>
      <c r="K88" s="198"/>
      <c r="L88" s="198"/>
      <c r="M88" s="198"/>
      <c r="N88" s="198"/>
      <c r="O88" s="198"/>
      <c r="P88" s="198"/>
      <c r="Q88" s="198"/>
    </row>
    <row r="89" spans="3:17" ht="15.75" customHeight="1" x14ac:dyDescent="0.2">
      <c r="C89" s="198"/>
      <c r="D89" s="214" t="s">
        <v>4</v>
      </c>
      <c r="E89" s="215"/>
      <c r="F89" s="216"/>
      <c r="G89" s="217">
        <v>10</v>
      </c>
      <c r="H89" s="218">
        <f t="shared" si="13"/>
        <v>1.3386880856760375</v>
      </c>
      <c r="J89" s="368"/>
      <c r="K89" s="368"/>
      <c r="L89" s="368"/>
      <c r="M89" s="369"/>
      <c r="N89" s="369"/>
      <c r="O89" s="369"/>
      <c r="P89" s="198"/>
      <c r="Q89" s="198"/>
    </row>
    <row r="90" spans="3:17" ht="15.75" customHeight="1" x14ac:dyDescent="0.2">
      <c r="D90" s="214" t="s">
        <v>98</v>
      </c>
      <c r="E90" s="215"/>
      <c r="F90" s="216"/>
      <c r="G90" s="217">
        <v>1</v>
      </c>
      <c r="H90" s="218">
        <f t="shared" si="13"/>
        <v>0.13386880856760375</v>
      </c>
      <c r="J90" s="331"/>
      <c r="K90" s="331"/>
      <c r="L90" s="331"/>
      <c r="M90" s="358"/>
      <c r="N90" s="358"/>
      <c r="O90" s="358"/>
      <c r="P90" s="198"/>
      <c r="Q90" s="198"/>
    </row>
    <row r="91" spans="3:17" ht="15.75" customHeight="1" x14ac:dyDescent="0.2">
      <c r="D91" s="214" t="s">
        <v>102</v>
      </c>
      <c r="E91" s="215"/>
      <c r="F91" s="216"/>
      <c r="G91" s="217">
        <v>1</v>
      </c>
      <c r="H91" s="218">
        <f t="shared" si="13"/>
        <v>0.13386880856760375</v>
      </c>
      <c r="J91" s="358"/>
      <c r="K91" s="358"/>
      <c r="L91" s="358"/>
      <c r="M91" s="358"/>
      <c r="N91" s="358"/>
      <c r="O91" s="358"/>
      <c r="P91" s="198"/>
      <c r="Q91" s="198"/>
    </row>
    <row r="92" spans="3:17" ht="15.75" customHeight="1" x14ac:dyDescent="0.2">
      <c r="C92" s="198"/>
      <c r="D92" s="214" t="s">
        <v>6</v>
      </c>
      <c r="E92" s="215"/>
      <c r="F92" s="216"/>
      <c r="G92" s="217">
        <v>20</v>
      </c>
      <c r="H92" s="218">
        <f t="shared" si="13"/>
        <v>2.677376171352075</v>
      </c>
      <c r="J92" s="370"/>
      <c r="K92" s="370"/>
      <c r="L92" s="370"/>
      <c r="M92" s="371"/>
      <c r="N92" s="371"/>
      <c r="O92" s="371"/>
      <c r="P92" s="198"/>
      <c r="Q92" s="198"/>
    </row>
    <row r="93" spans="3:17" ht="15.75" customHeight="1" x14ac:dyDescent="0.2">
      <c r="C93" s="198"/>
      <c r="D93" s="214" t="s">
        <v>94</v>
      </c>
      <c r="E93" s="215"/>
      <c r="F93" s="216"/>
      <c r="G93" s="217">
        <v>2</v>
      </c>
      <c r="H93" s="218">
        <f t="shared" si="13"/>
        <v>0.2677376171352075</v>
      </c>
      <c r="J93" s="331"/>
      <c r="K93" s="331"/>
      <c r="L93" s="331"/>
      <c r="M93" s="358"/>
      <c r="N93" s="358"/>
      <c r="O93" s="358"/>
      <c r="P93" s="198"/>
      <c r="Q93" s="198"/>
    </row>
    <row r="94" spans="3:17" ht="15.75" customHeight="1" x14ac:dyDescent="0.2">
      <c r="C94" s="198"/>
      <c r="D94" s="214" t="s">
        <v>123</v>
      </c>
      <c r="E94" s="215"/>
      <c r="F94" s="216"/>
      <c r="G94" s="217">
        <v>1</v>
      </c>
      <c r="H94" s="218">
        <f t="shared" si="13"/>
        <v>0.13386880856760375</v>
      </c>
      <c r="J94" s="331"/>
      <c r="K94" s="331"/>
      <c r="L94" s="331"/>
      <c r="M94" s="358"/>
      <c r="N94" s="358"/>
      <c r="O94" s="358"/>
      <c r="P94" s="198"/>
      <c r="Q94" s="198"/>
    </row>
    <row r="95" spans="3:17" ht="15.75" customHeight="1" x14ac:dyDescent="0.2">
      <c r="D95" s="214" t="s">
        <v>73</v>
      </c>
      <c r="E95" s="215"/>
      <c r="F95" s="216"/>
      <c r="G95" s="217">
        <v>3</v>
      </c>
      <c r="H95" s="218">
        <f t="shared" si="13"/>
        <v>0.40160642570281124</v>
      </c>
      <c r="J95" s="372"/>
      <c r="K95" s="372"/>
      <c r="L95" s="372"/>
      <c r="M95" s="371"/>
      <c r="N95" s="371"/>
      <c r="O95" s="371"/>
      <c r="P95" s="198"/>
      <c r="Q95" s="198"/>
    </row>
    <row r="96" spans="3:17" ht="15.75" customHeight="1" x14ac:dyDescent="0.2">
      <c r="C96" s="198"/>
      <c r="D96" s="214" t="s">
        <v>7</v>
      </c>
      <c r="E96" s="215"/>
      <c r="F96" s="216"/>
      <c r="G96" s="217">
        <v>7</v>
      </c>
      <c r="H96" s="218">
        <f t="shared" si="13"/>
        <v>0.93708165997322623</v>
      </c>
      <c r="J96" s="198"/>
      <c r="K96" s="198"/>
      <c r="L96" s="198"/>
      <c r="M96" s="198"/>
      <c r="N96" s="198"/>
      <c r="O96" s="198"/>
      <c r="P96" s="198"/>
      <c r="Q96" s="198"/>
    </row>
    <row r="97" spans="3:17" ht="15.75" customHeight="1" x14ac:dyDescent="0.2">
      <c r="D97" s="214" t="s">
        <v>92</v>
      </c>
      <c r="E97" s="215"/>
      <c r="F97" s="216"/>
      <c r="G97" s="217">
        <v>27</v>
      </c>
      <c r="H97" s="218">
        <f t="shared" si="13"/>
        <v>3.6144578313253013</v>
      </c>
      <c r="J97" s="198"/>
      <c r="K97" s="198"/>
      <c r="L97" s="198"/>
      <c r="M97" s="198"/>
      <c r="N97" s="198"/>
      <c r="O97" s="198"/>
      <c r="P97" s="198"/>
      <c r="Q97" s="198"/>
    </row>
    <row r="98" spans="3:17" ht="15.75" customHeight="1" x14ac:dyDescent="0.2">
      <c r="D98" s="214" t="s">
        <v>9</v>
      </c>
      <c r="E98" s="215"/>
      <c r="F98" s="216"/>
      <c r="G98" s="217">
        <v>22</v>
      </c>
      <c r="H98" s="218">
        <f t="shared" si="13"/>
        <v>2.9451137884872827</v>
      </c>
      <c r="J98" s="198"/>
      <c r="K98" s="198"/>
      <c r="L98" s="198"/>
      <c r="M98" s="198"/>
      <c r="N98" s="198"/>
      <c r="O98" s="198"/>
      <c r="P98" s="198"/>
      <c r="Q98" s="198"/>
    </row>
    <row r="99" spans="3:17" ht="15.75" customHeight="1" x14ac:dyDescent="0.2">
      <c r="D99" s="214" t="s">
        <v>99</v>
      </c>
      <c r="E99" s="215"/>
      <c r="F99" s="216"/>
      <c r="G99" s="217">
        <v>5</v>
      </c>
      <c r="H99" s="218">
        <f t="shared" si="13"/>
        <v>0.66934404283801874</v>
      </c>
      <c r="J99" s="198"/>
      <c r="K99" s="198"/>
      <c r="L99" s="198"/>
      <c r="M99" s="198"/>
      <c r="N99" s="198"/>
      <c r="O99" s="198"/>
      <c r="P99" s="198"/>
      <c r="Q99" s="198"/>
    </row>
    <row r="100" spans="3:17" ht="15.75" customHeight="1" x14ac:dyDescent="0.2">
      <c r="D100" s="214" t="s">
        <v>10</v>
      </c>
      <c r="E100" s="215"/>
      <c r="F100" s="216"/>
      <c r="G100" s="217">
        <v>16</v>
      </c>
      <c r="H100" s="218">
        <f t="shared" si="13"/>
        <v>2.14190093708166</v>
      </c>
    </row>
    <row r="101" spans="3:17" ht="15.75" customHeight="1" x14ac:dyDescent="0.2">
      <c r="D101" s="214" t="s">
        <v>103</v>
      </c>
      <c r="E101" s="215"/>
      <c r="F101" s="216"/>
      <c r="G101" s="217">
        <v>1</v>
      </c>
      <c r="H101" s="218">
        <f t="shared" si="13"/>
        <v>0.13386880856760375</v>
      </c>
    </row>
    <row r="102" spans="3:17" ht="15.75" customHeight="1" x14ac:dyDescent="0.2">
      <c r="C102" s="198"/>
      <c r="D102" s="214" t="s">
        <v>11</v>
      </c>
      <c r="E102" s="215"/>
      <c r="F102" s="216"/>
      <c r="G102" s="217">
        <v>4</v>
      </c>
      <c r="H102" s="218">
        <f t="shared" si="13"/>
        <v>0.53547523427041499</v>
      </c>
    </row>
    <row r="103" spans="3:17" ht="15.75" customHeight="1" x14ac:dyDescent="0.2">
      <c r="D103" s="214" t="s">
        <v>12</v>
      </c>
      <c r="E103" s="215"/>
      <c r="F103" s="216"/>
      <c r="G103" s="217">
        <v>264</v>
      </c>
      <c r="H103" s="218">
        <f t="shared" si="13"/>
        <v>35.341365461847388</v>
      </c>
    </row>
    <row r="104" spans="3:17" ht="15.75" customHeight="1" x14ac:dyDescent="0.2">
      <c r="D104" s="214" t="s">
        <v>112</v>
      </c>
      <c r="E104" s="215"/>
      <c r="F104" s="216"/>
      <c r="G104" s="217">
        <v>2</v>
      </c>
      <c r="H104" s="218">
        <f t="shared" si="13"/>
        <v>0.2677376171352075</v>
      </c>
    </row>
    <row r="105" spans="3:17" ht="15.75" customHeight="1" x14ac:dyDescent="0.2">
      <c r="C105" s="198"/>
      <c r="D105" s="214" t="s">
        <v>44</v>
      </c>
      <c r="E105" s="215"/>
      <c r="F105" s="216"/>
      <c r="G105" s="217">
        <v>6</v>
      </c>
      <c r="H105" s="218">
        <f t="shared" si="13"/>
        <v>0.80321285140562249</v>
      </c>
    </row>
    <row r="106" spans="3:17" ht="15.75" customHeight="1" x14ac:dyDescent="0.2">
      <c r="C106" s="198"/>
      <c r="D106" s="214" t="s">
        <v>124</v>
      </c>
      <c r="E106" s="215"/>
      <c r="F106" s="216"/>
      <c r="G106" s="217">
        <v>2</v>
      </c>
      <c r="H106" s="218">
        <f t="shared" si="13"/>
        <v>0.2677376171352075</v>
      </c>
    </row>
    <row r="107" spans="3:17" ht="15.75" customHeight="1" x14ac:dyDescent="0.2">
      <c r="C107" s="198"/>
      <c r="D107" s="214" t="s">
        <v>13</v>
      </c>
      <c r="E107" s="215"/>
      <c r="F107" s="216"/>
      <c r="G107" s="217">
        <v>30</v>
      </c>
      <c r="H107" s="218">
        <f t="shared" si="13"/>
        <v>4.0160642570281126</v>
      </c>
    </row>
    <row r="108" spans="3:17" ht="15.75" customHeight="1" x14ac:dyDescent="0.2">
      <c r="C108" s="198"/>
      <c r="D108" s="214" t="s">
        <v>89</v>
      </c>
      <c r="E108" s="215"/>
      <c r="F108" s="216"/>
      <c r="G108" s="217">
        <v>5</v>
      </c>
      <c r="H108" s="218">
        <f t="shared" si="13"/>
        <v>0.66934404283801874</v>
      </c>
    </row>
    <row r="109" spans="3:17" ht="15.75" customHeight="1" x14ac:dyDescent="0.2">
      <c r="D109" s="214" t="s">
        <v>14</v>
      </c>
      <c r="E109" s="215"/>
      <c r="F109" s="216"/>
      <c r="G109" s="217">
        <v>11</v>
      </c>
      <c r="H109" s="218">
        <f t="shared" si="13"/>
        <v>1.4725568942436413</v>
      </c>
    </row>
    <row r="110" spans="3:17" ht="15.75" customHeight="1" x14ac:dyDescent="0.2">
      <c r="D110" s="214" t="s">
        <v>16</v>
      </c>
      <c r="E110" s="215"/>
      <c r="F110" s="216"/>
      <c r="G110" s="217">
        <v>8</v>
      </c>
      <c r="H110" s="218">
        <f t="shared" si="13"/>
        <v>1.07095046854083</v>
      </c>
    </row>
    <row r="111" spans="3:17" ht="15.75" customHeight="1" x14ac:dyDescent="0.2">
      <c r="D111" s="214" t="s">
        <v>17</v>
      </c>
      <c r="E111" s="215"/>
      <c r="F111" s="216"/>
      <c r="G111" s="217">
        <v>5</v>
      </c>
      <c r="H111" s="218">
        <f t="shared" si="13"/>
        <v>0.66934404283801874</v>
      </c>
    </row>
    <row r="112" spans="3:17" ht="15.75" customHeight="1" x14ac:dyDescent="0.2">
      <c r="D112" s="214" t="s">
        <v>116</v>
      </c>
      <c r="E112" s="215"/>
      <c r="F112" s="216"/>
      <c r="G112" s="217">
        <v>2</v>
      </c>
      <c r="H112" s="218">
        <f t="shared" si="13"/>
        <v>0.2677376171352075</v>
      </c>
    </row>
    <row r="113" spans="3:10" ht="15.75" customHeight="1" x14ac:dyDescent="0.2">
      <c r="D113" s="214" t="s">
        <v>18</v>
      </c>
      <c r="E113" s="215"/>
      <c r="F113" s="216"/>
      <c r="G113" s="217">
        <v>1</v>
      </c>
      <c r="H113" s="218">
        <f t="shared" si="13"/>
        <v>0.13386880856760375</v>
      </c>
    </row>
    <row r="114" spans="3:10" ht="15.75" customHeight="1" x14ac:dyDescent="0.2">
      <c r="C114" s="198"/>
      <c r="D114" s="214" t="s">
        <v>37</v>
      </c>
      <c r="E114" s="215"/>
      <c r="F114" s="216"/>
      <c r="G114" s="217">
        <v>12</v>
      </c>
      <c r="H114" s="218">
        <f t="shared" si="13"/>
        <v>1.606425702811245</v>
      </c>
    </row>
    <row r="115" spans="3:10" ht="15.75" customHeight="1" x14ac:dyDescent="0.2">
      <c r="D115" s="214" t="s">
        <v>19</v>
      </c>
      <c r="E115" s="215"/>
      <c r="F115" s="216"/>
      <c r="G115" s="217">
        <v>52</v>
      </c>
      <c r="H115" s="218">
        <f t="shared" si="13"/>
        <v>6.9611780455153953</v>
      </c>
    </row>
    <row r="116" spans="3:10" ht="15.75" customHeight="1" x14ac:dyDescent="0.2">
      <c r="D116" s="214" t="s">
        <v>96</v>
      </c>
      <c r="E116" s="215"/>
      <c r="F116" s="216"/>
      <c r="G116" s="217">
        <v>6</v>
      </c>
      <c r="H116" s="218">
        <f t="shared" si="13"/>
        <v>0.80321285140562249</v>
      </c>
    </row>
    <row r="117" spans="3:10" ht="15.75" customHeight="1" x14ac:dyDescent="0.2">
      <c r="C117" s="198"/>
      <c r="D117" s="485" t="s">
        <v>45</v>
      </c>
      <c r="E117" s="486"/>
      <c r="F117" s="520"/>
      <c r="G117" s="521">
        <v>7</v>
      </c>
      <c r="H117" s="487">
        <f t="shared" si="13"/>
        <v>0.93708165997322623</v>
      </c>
    </row>
    <row r="118" spans="3:10" ht="15.75" customHeight="1" x14ac:dyDescent="0.2">
      <c r="D118" s="286" t="s">
        <v>46</v>
      </c>
      <c r="E118" s="287"/>
      <c r="F118" s="324"/>
      <c r="G118" s="353">
        <v>5</v>
      </c>
      <c r="H118" s="288">
        <f t="shared" si="13"/>
        <v>0.66934404283801874</v>
      </c>
    </row>
    <row r="119" spans="3:10" ht="15" customHeight="1" x14ac:dyDescent="0.2">
      <c r="C119" s="198"/>
      <c r="D119" s="198"/>
      <c r="E119" s="198"/>
      <c r="F119" s="198"/>
      <c r="G119" s="335"/>
      <c r="H119" s="334"/>
    </row>
    <row r="120" spans="3:10" ht="15.75" customHeight="1" x14ac:dyDescent="0.2">
      <c r="D120" s="199" t="s">
        <v>231</v>
      </c>
      <c r="E120" s="199"/>
      <c r="F120" s="198"/>
      <c r="G120" s="198"/>
      <c r="H120" s="198"/>
    </row>
    <row r="121" spans="3:10" ht="6.95" customHeight="1" x14ac:dyDescent="0.2">
      <c r="C121" s="198"/>
      <c r="D121" s="200"/>
      <c r="E121" s="200"/>
      <c r="F121" s="200"/>
      <c r="G121" s="198"/>
      <c r="H121" s="198"/>
    </row>
    <row r="122" spans="3:10" ht="18" customHeight="1" x14ac:dyDescent="0.2">
      <c r="C122" s="201"/>
      <c r="D122" s="852" t="s">
        <v>230</v>
      </c>
      <c r="E122" s="853"/>
      <c r="F122" s="854"/>
      <c r="G122" s="330" t="s">
        <v>217</v>
      </c>
      <c r="H122" s="330" t="s">
        <v>43</v>
      </c>
      <c r="J122" s="202"/>
    </row>
    <row r="123" spans="3:10" ht="15.75" customHeight="1" x14ac:dyDescent="0.2">
      <c r="D123" s="203"/>
      <c r="E123" s="204"/>
      <c r="F123" s="205" t="s">
        <v>229</v>
      </c>
      <c r="G123" s="206">
        <f>+$G$85</f>
        <v>747</v>
      </c>
      <c r="H123" s="207">
        <f t="shared" ref="H123:H149" si="14">(G123*100)/$G$85</f>
        <v>100</v>
      </c>
      <c r="I123" s="208"/>
    </row>
    <row r="124" spans="3:10" ht="15.75" customHeight="1" x14ac:dyDescent="0.2">
      <c r="D124" s="214" t="s">
        <v>90</v>
      </c>
      <c r="E124" s="215"/>
      <c r="F124" s="216"/>
      <c r="G124" s="217">
        <v>1</v>
      </c>
      <c r="H124" s="218">
        <f t="shared" si="14"/>
        <v>0.13386880856760375</v>
      </c>
    </row>
    <row r="125" spans="3:10" ht="15.75" customHeight="1" x14ac:dyDescent="0.2">
      <c r="D125" s="214" t="s">
        <v>105</v>
      </c>
      <c r="E125" s="215"/>
      <c r="F125" s="285"/>
      <c r="G125" s="350">
        <v>1</v>
      </c>
      <c r="H125" s="218">
        <f t="shared" si="14"/>
        <v>0.13386880856760375</v>
      </c>
    </row>
    <row r="126" spans="3:10" ht="15.75" customHeight="1" x14ac:dyDescent="0.2">
      <c r="D126" s="214" t="s">
        <v>125</v>
      </c>
      <c r="E126" s="215"/>
      <c r="F126" s="285"/>
      <c r="G126" s="350">
        <v>2</v>
      </c>
      <c r="H126" s="218">
        <f t="shared" si="14"/>
        <v>0.2677376171352075</v>
      </c>
    </row>
    <row r="127" spans="3:10" ht="15.75" customHeight="1" x14ac:dyDescent="0.2">
      <c r="D127" s="219" t="s">
        <v>20</v>
      </c>
      <c r="E127" s="198"/>
      <c r="F127" s="201"/>
      <c r="G127" s="351">
        <v>29</v>
      </c>
      <c r="H127" s="213">
        <f t="shared" si="14"/>
        <v>3.8821954484605086</v>
      </c>
    </row>
    <row r="128" spans="3:10" ht="15.75" customHeight="1" x14ac:dyDescent="0.2">
      <c r="D128" s="214" t="s">
        <v>47</v>
      </c>
      <c r="E128" s="215"/>
      <c r="F128" s="285"/>
      <c r="G128" s="350">
        <v>7</v>
      </c>
      <c r="H128" s="218">
        <f t="shared" si="14"/>
        <v>0.93708165997322623</v>
      </c>
    </row>
    <row r="129" spans="1:12" ht="15.75" customHeight="1" x14ac:dyDescent="0.2">
      <c r="D129" s="214" t="s">
        <v>58</v>
      </c>
      <c r="E129" s="215"/>
      <c r="F129" s="285"/>
      <c r="G129" s="350">
        <v>3</v>
      </c>
      <c r="H129" s="218">
        <f t="shared" si="14"/>
        <v>0.40160642570281124</v>
      </c>
    </row>
    <row r="130" spans="1:12" ht="15.75" customHeight="1" x14ac:dyDescent="0.2">
      <c r="D130" s="214" t="s">
        <v>48</v>
      </c>
      <c r="E130" s="215"/>
      <c r="F130" s="285"/>
      <c r="G130" s="350">
        <v>6</v>
      </c>
      <c r="H130" s="218">
        <f t="shared" si="14"/>
        <v>0.80321285140562249</v>
      </c>
    </row>
    <row r="131" spans="1:12" ht="15.75" customHeight="1" x14ac:dyDescent="0.2">
      <c r="D131" s="214" t="s">
        <v>126</v>
      </c>
      <c r="E131" s="215"/>
      <c r="F131" s="285"/>
      <c r="G131" s="350">
        <v>1</v>
      </c>
      <c r="H131" s="218">
        <f t="shared" si="14"/>
        <v>0.13386880856760375</v>
      </c>
    </row>
    <row r="132" spans="1:12" ht="15.75" customHeight="1" x14ac:dyDescent="0.2">
      <c r="D132" s="214" t="s">
        <v>127</v>
      </c>
      <c r="E132" s="215"/>
      <c r="F132" s="285"/>
      <c r="G132" s="350">
        <v>2</v>
      </c>
      <c r="H132" s="218">
        <f t="shared" si="14"/>
        <v>0.2677376171352075</v>
      </c>
    </row>
    <row r="133" spans="1:12" ht="15.75" customHeight="1" x14ac:dyDescent="0.2">
      <c r="D133" s="214" t="s">
        <v>97</v>
      </c>
      <c r="E133" s="215"/>
      <c r="F133" s="285"/>
      <c r="G133" s="350">
        <v>11</v>
      </c>
      <c r="H133" s="218">
        <f t="shared" si="14"/>
        <v>1.4725568942436413</v>
      </c>
    </row>
    <row r="134" spans="1:12" ht="15.75" customHeight="1" x14ac:dyDescent="0.2">
      <c r="D134" s="214" t="s">
        <v>22</v>
      </c>
      <c r="E134" s="215"/>
      <c r="F134" s="285"/>
      <c r="G134" s="350">
        <v>7</v>
      </c>
      <c r="H134" s="218">
        <f t="shared" si="14"/>
        <v>0.93708165997322623</v>
      </c>
    </row>
    <row r="135" spans="1:12" ht="15.75" customHeight="1" x14ac:dyDescent="0.2">
      <c r="D135" s="214" t="s">
        <v>49</v>
      </c>
      <c r="E135" s="215"/>
      <c r="F135" s="285"/>
      <c r="G135" s="350">
        <v>12</v>
      </c>
      <c r="H135" s="218">
        <f t="shared" si="14"/>
        <v>1.606425702811245</v>
      </c>
    </row>
    <row r="136" spans="1:12" ht="15.75" customHeight="1" x14ac:dyDescent="0.2">
      <c r="D136" s="214" t="s">
        <v>23</v>
      </c>
      <c r="E136" s="215"/>
      <c r="F136" s="285"/>
      <c r="G136" s="350">
        <v>5</v>
      </c>
      <c r="H136" s="218">
        <f t="shared" si="14"/>
        <v>0.66934404283801874</v>
      </c>
    </row>
    <row r="137" spans="1:12" ht="15.75" customHeight="1" x14ac:dyDescent="0.2">
      <c r="D137" s="214" t="s">
        <v>128</v>
      </c>
      <c r="E137" s="215"/>
      <c r="F137" s="285"/>
      <c r="G137" s="350">
        <v>1</v>
      </c>
      <c r="H137" s="218">
        <f t="shared" si="14"/>
        <v>0.13386880856760375</v>
      </c>
    </row>
    <row r="138" spans="1:12" ht="15.75" customHeight="1" x14ac:dyDescent="0.2">
      <c r="D138" s="214" t="s">
        <v>25</v>
      </c>
      <c r="E138" s="215"/>
      <c r="F138" s="285"/>
      <c r="G138" s="350">
        <v>33</v>
      </c>
      <c r="H138" s="218">
        <f t="shared" si="14"/>
        <v>4.4176706827309236</v>
      </c>
    </row>
    <row r="139" spans="1:12" ht="15.75" customHeight="1" x14ac:dyDescent="0.2">
      <c r="D139" s="214" t="s">
        <v>26</v>
      </c>
      <c r="E139" s="215"/>
      <c r="F139" s="285"/>
      <c r="G139" s="350">
        <v>17</v>
      </c>
      <c r="H139" s="218">
        <f t="shared" si="14"/>
        <v>2.2757697456492636</v>
      </c>
    </row>
    <row r="140" spans="1:12" ht="15.75" customHeight="1" x14ac:dyDescent="0.2">
      <c r="D140" s="214" t="s">
        <v>27</v>
      </c>
      <c r="E140" s="215"/>
      <c r="F140" s="285"/>
      <c r="G140" s="350">
        <v>17</v>
      </c>
      <c r="H140" s="218">
        <f t="shared" si="14"/>
        <v>2.2757697456492636</v>
      </c>
    </row>
    <row r="141" spans="1:12" ht="15.75" customHeight="1" x14ac:dyDescent="0.2">
      <c r="D141" s="214" t="s">
        <v>113</v>
      </c>
      <c r="E141" s="215"/>
      <c r="F141" s="285"/>
      <c r="G141" s="350">
        <v>5</v>
      </c>
      <c r="H141" s="218">
        <f t="shared" si="14"/>
        <v>0.66934404283801874</v>
      </c>
    </row>
    <row r="142" spans="1:12" ht="15.75" customHeight="1" x14ac:dyDescent="0.2">
      <c r="D142" s="214" t="s">
        <v>65</v>
      </c>
      <c r="E142" s="215"/>
      <c r="F142" s="251"/>
      <c r="G142" s="352">
        <v>6</v>
      </c>
      <c r="H142" s="487">
        <f t="shared" si="14"/>
        <v>0.80321285140562249</v>
      </c>
      <c r="L142" s="208"/>
    </row>
    <row r="143" spans="1:12" s="208" customFormat="1" ht="15.75" customHeight="1" x14ac:dyDescent="0.2">
      <c r="A143" s="702"/>
      <c r="B143" s="702"/>
      <c r="C143" s="197"/>
      <c r="D143" s="219" t="s">
        <v>114</v>
      </c>
      <c r="E143" s="644"/>
      <c r="F143" s="645"/>
      <c r="G143" s="644">
        <v>1</v>
      </c>
      <c r="H143" s="646">
        <f t="shared" si="14"/>
        <v>0.13386880856760375</v>
      </c>
    </row>
    <row r="144" spans="1:12" ht="15.75" customHeight="1" x14ac:dyDescent="0.2">
      <c r="D144" s="647" t="s">
        <v>28</v>
      </c>
      <c r="E144" s="641"/>
      <c r="F144" s="529"/>
      <c r="G144" s="642">
        <v>8</v>
      </c>
      <c r="H144" s="643">
        <f t="shared" si="14"/>
        <v>1.07095046854083</v>
      </c>
    </row>
    <row r="145" spans="4:9" ht="15.75" customHeight="1" x14ac:dyDescent="0.2">
      <c r="D145" s="214" t="s">
        <v>106</v>
      </c>
      <c r="E145" s="215"/>
      <c r="F145" s="285"/>
      <c r="G145" s="350">
        <v>4</v>
      </c>
      <c r="H145" s="218">
        <f t="shared" si="14"/>
        <v>0.53547523427041499</v>
      </c>
    </row>
    <row r="146" spans="4:9" ht="15.75" customHeight="1" x14ac:dyDescent="0.2">
      <c r="D146" s="214" t="s">
        <v>40</v>
      </c>
      <c r="E146" s="215"/>
      <c r="F146" s="285"/>
      <c r="G146" s="350">
        <v>3</v>
      </c>
      <c r="H146" s="218">
        <f t="shared" si="14"/>
        <v>0.40160642570281124</v>
      </c>
    </row>
    <row r="147" spans="4:9" ht="15.75" customHeight="1" x14ac:dyDescent="0.2">
      <c r="D147" s="214" t="s">
        <v>29</v>
      </c>
      <c r="E147" s="215"/>
      <c r="F147" s="285"/>
      <c r="G147" s="350">
        <v>9</v>
      </c>
      <c r="H147" s="218">
        <f t="shared" si="14"/>
        <v>1.2048192771084338</v>
      </c>
    </row>
    <row r="148" spans="4:9" ht="15.75" customHeight="1" x14ac:dyDescent="0.2">
      <c r="D148" s="214" t="s">
        <v>30</v>
      </c>
      <c r="E148" s="215"/>
      <c r="F148" s="285"/>
      <c r="G148" s="350">
        <v>4</v>
      </c>
      <c r="H148" s="218">
        <f t="shared" si="14"/>
        <v>0.53547523427041499</v>
      </c>
    </row>
    <row r="149" spans="4:9" ht="15.75" customHeight="1" x14ac:dyDescent="0.2">
      <c r="D149" s="286" t="s">
        <v>31</v>
      </c>
      <c r="E149" s="287"/>
      <c r="F149" s="324"/>
      <c r="G149" s="353">
        <v>1</v>
      </c>
      <c r="H149" s="288">
        <f t="shared" si="14"/>
        <v>0.13386880856760375</v>
      </c>
    </row>
    <row r="150" spans="4:9" ht="15.95" customHeight="1" x14ac:dyDescent="0.2">
      <c r="D150" s="220" t="s">
        <v>218</v>
      </c>
      <c r="E150" s="220"/>
    </row>
    <row r="151" spans="4:9" ht="15.95" customHeight="1" x14ac:dyDescent="0.2">
      <c r="D151" s="257" t="s">
        <v>219</v>
      </c>
      <c r="E151" s="220"/>
    </row>
    <row r="152" spans="4:9" ht="15.95" customHeight="1" x14ac:dyDescent="0.2">
      <c r="D152" s="199" t="s">
        <v>291</v>
      </c>
      <c r="E152" s="199"/>
      <c r="F152" s="208"/>
      <c r="G152" s="208"/>
      <c r="H152" s="226"/>
    </row>
    <row r="153" spans="4:9" ht="6.95" customHeight="1" x14ac:dyDescent="0.2"/>
    <row r="154" spans="4:9" ht="15.95" customHeight="1" x14ac:dyDescent="0.2">
      <c r="D154" s="430"/>
      <c r="E154" s="427"/>
      <c r="F154" s="223"/>
      <c r="G154" s="224" t="s">
        <v>217</v>
      </c>
      <c r="H154" s="506"/>
      <c r="I154" s="208"/>
    </row>
    <row r="155" spans="4:9" ht="15.95" customHeight="1" x14ac:dyDescent="0.2">
      <c r="D155" s="428" t="s">
        <v>233</v>
      </c>
      <c r="E155" s="429"/>
      <c r="F155" s="354"/>
      <c r="G155" s="648">
        <v>46</v>
      </c>
      <c r="H155" s="208"/>
      <c r="I155" s="208"/>
    </row>
    <row r="156" spans="4:9" ht="24" customHeight="1" x14ac:dyDescent="0.2">
      <c r="D156" s="855" t="s">
        <v>234</v>
      </c>
      <c r="E156" s="856"/>
      <c r="F156" s="857"/>
      <c r="G156" s="794">
        <f>G155/F21</f>
        <v>6.1579651941097727E-2</v>
      </c>
      <c r="H156" s="208"/>
      <c r="I156" s="208"/>
    </row>
    <row r="157" spans="4:9" ht="15.95" customHeight="1" x14ac:dyDescent="0.2">
      <c r="D157" s="355" t="s">
        <v>232</v>
      </c>
      <c r="E157" s="220"/>
    </row>
    <row r="158" spans="4:9" ht="15.95" customHeight="1" x14ac:dyDescent="0.2">
      <c r="D158" s="220" t="s">
        <v>218</v>
      </c>
      <c r="E158" s="257"/>
    </row>
    <row r="159" spans="4:9" ht="15.95" customHeight="1" x14ac:dyDescent="0.2">
      <c r="D159" s="257" t="s">
        <v>219</v>
      </c>
      <c r="E159" s="258"/>
    </row>
    <row r="160" spans="4:9" ht="15.95" customHeight="1" x14ac:dyDescent="0.2"/>
    <row r="161" spans="10:12" ht="6.95" customHeight="1" x14ac:dyDescent="0.2"/>
    <row r="162" spans="10:12" ht="15.95" customHeight="1" x14ac:dyDescent="0.2">
      <c r="J162" s="197" t="s">
        <v>235</v>
      </c>
    </row>
    <row r="163" spans="10:12" ht="15.95" customHeight="1" x14ac:dyDescent="0.2"/>
    <row r="164" spans="10:12" ht="15.95" customHeight="1" x14ac:dyDescent="0.2"/>
    <row r="165" spans="10:12" ht="15.95" customHeight="1" x14ac:dyDescent="0.2"/>
    <row r="166" spans="10:12" ht="15.95" customHeight="1" x14ac:dyDescent="0.2"/>
    <row r="167" spans="10:12" ht="15.95" customHeight="1" x14ac:dyDescent="0.2"/>
    <row r="168" spans="10:12" ht="15.95" customHeight="1" x14ac:dyDescent="0.2">
      <c r="K168" s="208"/>
      <c r="L168" s="208"/>
    </row>
    <row r="169" spans="10:12" ht="15.95" customHeight="1" x14ac:dyDescent="0.2"/>
    <row r="170" spans="10:12" ht="15.95" customHeight="1" x14ac:dyDescent="0.2"/>
    <row r="171" spans="10:12" ht="15.95" customHeight="1" x14ac:dyDescent="0.2"/>
    <row r="172" spans="10:12" ht="15.95" customHeight="1" x14ac:dyDescent="0.2"/>
    <row r="173" spans="10:12" ht="15.95" customHeight="1" x14ac:dyDescent="0.2"/>
    <row r="174" spans="10:12" ht="15.95" customHeight="1" x14ac:dyDescent="0.2"/>
    <row r="175" spans="10:12" ht="15.95" customHeight="1" x14ac:dyDescent="0.2"/>
    <row r="176" spans="10:12"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row r="511" ht="15.95" customHeight="1" x14ac:dyDescent="0.2"/>
    <row r="512" ht="15.95" customHeight="1" x14ac:dyDescent="0.2"/>
    <row r="513" ht="15.95" customHeight="1" x14ac:dyDescent="0.2"/>
    <row r="514" ht="15.95" customHeight="1" x14ac:dyDescent="0.2"/>
    <row r="515" ht="15.95" customHeight="1" x14ac:dyDescent="0.2"/>
    <row r="516" ht="15.95" customHeight="1" x14ac:dyDescent="0.2"/>
    <row r="517" ht="15.95" customHeight="1" x14ac:dyDescent="0.2"/>
    <row r="518" ht="15.95" customHeight="1" x14ac:dyDescent="0.2"/>
    <row r="519" ht="15.95" customHeight="1" x14ac:dyDescent="0.2"/>
    <row r="520" ht="15.95" customHeight="1" x14ac:dyDescent="0.2"/>
    <row r="521" ht="15.95" customHeight="1" x14ac:dyDescent="0.2"/>
    <row r="522" ht="15.95" customHeight="1" x14ac:dyDescent="0.2"/>
    <row r="523" ht="15.95" customHeight="1" x14ac:dyDescent="0.2"/>
    <row r="524" ht="15.95" customHeight="1" x14ac:dyDescent="0.2"/>
  </sheetData>
  <mergeCells count="3">
    <mergeCell ref="D84:F84"/>
    <mergeCell ref="D122:F122"/>
    <mergeCell ref="D156:F156"/>
  </mergeCells>
  <pageMargins left="0.6692913385826772" right="0.47244094488188981" top="0.39370078740157483" bottom="0.6692913385826772" header="0" footer="0"/>
  <pageSetup paperSize="9" fitToHeight="0" orientation="portrait" r:id="rId1"/>
  <headerFooter alignWithMargins="0"/>
  <rowBreaks count="5" manualBreakCount="5">
    <brk id="24" min="2" max="10" man="1"/>
    <brk id="54" min="2" max="10" man="1"/>
    <brk id="81" max="16383" man="1"/>
    <brk id="119" max="16383" man="1"/>
    <brk id="151" max="16383" man="1"/>
  </rowBreaks>
  <ignoredErrors>
    <ignoredError sqref="H30"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48"/>
  <sheetViews>
    <sheetView showGridLines="0" zoomScaleNormal="100" workbookViewId="0"/>
  </sheetViews>
  <sheetFormatPr baseColWidth="10" defaultColWidth="9.140625" defaultRowHeight="12.75" x14ac:dyDescent="0.2"/>
  <cols>
    <col min="1" max="1" width="11.42578125" style="702" customWidth="1"/>
    <col min="2" max="2" width="5.7109375" style="702" customWidth="1"/>
    <col min="3" max="3" width="4" style="197" customWidth="1"/>
    <col min="4" max="4" width="4.7109375" style="197" customWidth="1"/>
    <col min="5" max="5" width="14.42578125" style="197" customWidth="1"/>
    <col min="6" max="10" width="11" style="197" customWidth="1"/>
    <col min="11" max="11" width="8.42578125" style="197" customWidth="1"/>
    <col min="12" max="12" width="6.28515625" style="197" customWidth="1"/>
    <col min="13" max="16384" width="9.140625" style="197"/>
  </cols>
  <sheetData>
    <row r="1" spans="1:15" ht="15.95" customHeight="1" x14ac:dyDescent="0.2">
      <c r="A1" s="701"/>
      <c r="B1" s="701"/>
      <c r="C1" s="196"/>
      <c r="D1" s="196"/>
      <c r="E1" s="196"/>
      <c r="F1" s="196"/>
      <c r="G1" s="196"/>
      <c r="H1" s="196"/>
    </row>
    <row r="2" spans="1:15" ht="12" customHeight="1" x14ac:dyDescent="0.2">
      <c r="A2" s="701"/>
      <c r="B2" s="2"/>
      <c r="C2" s="198"/>
      <c r="D2" s="198"/>
      <c r="E2" s="198"/>
      <c r="F2" s="198"/>
      <c r="G2" s="198"/>
      <c r="H2" s="198"/>
    </row>
    <row r="3" spans="1:15" ht="12" customHeight="1" x14ac:dyDescent="0.2">
      <c r="A3" s="701"/>
      <c r="B3" s="2"/>
      <c r="C3" s="198"/>
      <c r="D3" s="198"/>
      <c r="E3" s="198"/>
      <c r="F3" s="198"/>
      <c r="G3" s="198"/>
      <c r="H3" s="198"/>
      <c r="K3" s="196"/>
      <c r="L3" s="196"/>
    </row>
    <row r="4" spans="1:15" ht="12" customHeight="1" x14ac:dyDescent="0.2">
      <c r="A4" s="701"/>
      <c r="B4" s="2"/>
      <c r="C4" s="198"/>
      <c r="D4" s="198"/>
      <c r="E4" s="198"/>
      <c r="F4" s="198"/>
      <c r="G4" s="198"/>
      <c r="H4" s="198"/>
    </row>
    <row r="5" spans="1:15" ht="24" customHeight="1" x14ac:dyDescent="0.2">
      <c r="A5" s="701"/>
      <c r="B5" s="701"/>
    </row>
    <row r="6" spans="1:15" ht="18" customHeight="1" x14ac:dyDescent="0.2">
      <c r="C6" s="699" t="s">
        <v>158</v>
      </c>
    </row>
    <row r="7" spans="1:15" ht="18" customHeight="1" x14ac:dyDescent="0.2">
      <c r="C7" s="700" t="s">
        <v>159</v>
      </c>
    </row>
    <row r="8" spans="1:15" ht="18" customHeight="1" x14ac:dyDescent="0.2">
      <c r="B8" s="106"/>
      <c r="C8" s="672"/>
      <c r="D8" s="208"/>
      <c r="E8" s="208"/>
      <c r="F8" s="208"/>
      <c r="G8" s="208"/>
      <c r="H8" s="208"/>
      <c r="I8" s="208"/>
      <c r="J8" s="208"/>
      <c r="K8" s="208"/>
      <c r="L8" s="208"/>
      <c r="M8" s="208"/>
      <c r="N8" s="208"/>
      <c r="O8" s="208"/>
    </row>
    <row r="9" spans="1:15" ht="15.75" customHeight="1" x14ac:dyDescent="0.2">
      <c r="B9" s="106"/>
      <c r="C9" s="672"/>
      <c r="D9" s="208"/>
      <c r="E9" s="208"/>
      <c r="F9" s="208"/>
      <c r="G9" s="208"/>
      <c r="H9" s="208"/>
      <c r="I9" s="208"/>
      <c r="J9" s="208"/>
      <c r="K9" s="208"/>
      <c r="L9" s="208"/>
      <c r="M9" s="208"/>
      <c r="N9" s="208"/>
      <c r="O9" s="208"/>
    </row>
    <row r="10" spans="1:15" ht="15.75" customHeight="1" x14ac:dyDescent="0.2">
      <c r="B10" s="106"/>
      <c r="C10" s="672"/>
      <c r="D10" s="208"/>
      <c r="E10" s="208"/>
      <c r="F10" s="208"/>
      <c r="G10" s="208"/>
      <c r="H10" s="208"/>
      <c r="I10" s="208"/>
      <c r="J10" s="208"/>
      <c r="K10" s="208"/>
      <c r="L10" s="208"/>
      <c r="M10" s="208"/>
      <c r="N10" s="208"/>
      <c r="O10" s="208"/>
    </row>
    <row r="11" spans="1:15" ht="6.75" customHeight="1" x14ac:dyDescent="0.2">
      <c r="B11" s="106"/>
      <c r="C11" s="672"/>
      <c r="D11" s="208"/>
      <c r="E11" s="208"/>
      <c r="F11" s="208"/>
      <c r="G11" s="208"/>
      <c r="H11" s="208"/>
      <c r="I11" s="208"/>
      <c r="J11" s="208"/>
      <c r="K11" s="208"/>
      <c r="L11" s="208"/>
      <c r="M11" s="208"/>
      <c r="N11" s="208"/>
      <c r="O11" s="208"/>
    </row>
    <row r="12" spans="1:15" ht="15" customHeight="1" x14ac:dyDescent="0.2">
      <c r="B12" s="106"/>
      <c r="D12" s="198"/>
      <c r="E12" s="198"/>
      <c r="F12" s="198"/>
      <c r="G12" s="198"/>
      <c r="H12" s="198"/>
    </row>
    <row r="13" spans="1:15" ht="15" customHeight="1" x14ac:dyDescent="0.2">
      <c r="B13" s="106"/>
      <c r="C13" s="198"/>
    </row>
    <row r="14" spans="1:15" ht="6.75" customHeight="1" x14ac:dyDescent="0.2">
      <c r="B14" s="106"/>
      <c r="D14" s="56"/>
    </row>
    <row r="15" spans="1:15" ht="20.25" customHeight="1" x14ac:dyDescent="0.2">
      <c r="B15" s="106"/>
      <c r="D15" s="461" t="s">
        <v>275</v>
      </c>
      <c r="E15" s="816"/>
      <c r="F15" s="816"/>
      <c r="G15" s="412" t="s">
        <v>276</v>
      </c>
      <c r="H15" s="412" t="s">
        <v>217</v>
      </c>
      <c r="I15" s="412" t="s">
        <v>277</v>
      </c>
      <c r="J15" s="506"/>
    </row>
    <row r="16" spans="1:15" ht="15" customHeight="1" x14ac:dyDescent="0.2">
      <c r="B16" s="106"/>
      <c r="D16" s="390" t="s">
        <v>278</v>
      </c>
      <c r="E16" s="172"/>
      <c r="F16" s="340"/>
      <c r="G16" s="630">
        <f>H16+I16</f>
        <v>9</v>
      </c>
      <c r="H16" s="631">
        <v>9</v>
      </c>
      <c r="I16" s="631">
        <v>0</v>
      </c>
    </row>
    <row r="17" spans="2:9" ht="15" customHeight="1" x14ac:dyDescent="0.2">
      <c r="B17" s="106"/>
      <c r="D17" s="391" t="s">
        <v>279</v>
      </c>
      <c r="E17" s="392"/>
      <c r="F17" s="341"/>
      <c r="G17" s="632">
        <f>H17+I17</f>
        <v>10</v>
      </c>
      <c r="H17" s="633">
        <v>9</v>
      </c>
      <c r="I17" s="633">
        <v>1</v>
      </c>
    </row>
    <row r="18" spans="2:9" ht="15" customHeight="1" x14ac:dyDescent="0.2">
      <c r="B18" s="106"/>
      <c r="D18" s="195" t="s">
        <v>280</v>
      </c>
      <c r="E18" s="29"/>
      <c r="F18" s="331"/>
      <c r="G18" s="32">
        <f>H18+I18</f>
        <v>7</v>
      </c>
      <c r="H18" s="649">
        <v>7</v>
      </c>
      <c r="I18" s="650">
        <v>0</v>
      </c>
    </row>
    <row r="19" spans="2:9" ht="15" customHeight="1" x14ac:dyDescent="0.2">
      <c r="B19" s="106"/>
      <c r="C19" s="196"/>
      <c r="D19" s="443"/>
      <c r="E19" s="444" t="s">
        <v>229</v>
      </c>
      <c r="F19" s="424"/>
      <c r="G19" s="75">
        <f>H19+I19</f>
        <v>26</v>
      </c>
      <c r="H19" s="407">
        <f>SUM(H16:H18)</f>
        <v>25</v>
      </c>
      <c r="I19" s="407">
        <f>SUM(I16:I18)</f>
        <v>1</v>
      </c>
    </row>
    <row r="20" spans="2:9" ht="15" customHeight="1" x14ac:dyDescent="0.2">
      <c r="B20" s="106"/>
      <c r="D20" s="220" t="s">
        <v>218</v>
      </c>
      <c r="E20" s="372"/>
      <c r="F20" s="372"/>
      <c r="G20" s="371"/>
      <c r="H20" s="371"/>
      <c r="I20" s="371"/>
    </row>
    <row r="21" spans="2:9" ht="15" customHeight="1" x14ac:dyDescent="0.2">
      <c r="B21" s="106"/>
      <c r="D21" s="257" t="s">
        <v>219</v>
      </c>
      <c r="E21" s="372"/>
      <c r="F21" s="372"/>
      <c r="G21" s="371"/>
      <c r="H21" s="371"/>
      <c r="I21" s="371"/>
    </row>
    <row r="22" spans="2:9" ht="15" customHeight="1" x14ac:dyDescent="0.2">
      <c r="B22" s="106"/>
      <c r="D22" s="257"/>
      <c r="E22" s="372"/>
      <c r="F22" s="372"/>
      <c r="G22" s="371"/>
      <c r="H22" s="371"/>
      <c r="I22" s="371"/>
    </row>
    <row r="23" spans="2:9" ht="15" customHeight="1" x14ac:dyDescent="0.2">
      <c r="B23" s="106"/>
      <c r="D23" s="257"/>
      <c r="E23" s="372"/>
      <c r="F23" s="372"/>
      <c r="G23" s="371"/>
      <c r="H23" s="371"/>
      <c r="I23" s="371"/>
    </row>
    <row r="24" spans="2:9" ht="15" customHeight="1" x14ac:dyDescent="0.2">
      <c r="B24" s="106"/>
      <c r="D24" s="257"/>
      <c r="E24" s="372"/>
      <c r="F24" s="372"/>
      <c r="G24" s="371"/>
      <c r="H24" s="371"/>
      <c r="I24" s="371"/>
    </row>
    <row r="25" spans="2:9" ht="15" customHeight="1" x14ac:dyDescent="0.2">
      <c r="B25" s="106"/>
      <c r="D25" s="199" t="s">
        <v>269</v>
      </c>
      <c r="E25" s="199"/>
    </row>
    <row r="26" spans="2:9" ht="6.75" customHeight="1" x14ac:dyDescent="0.2"/>
    <row r="27" spans="2:9" ht="20.25" customHeight="1" x14ac:dyDescent="0.2">
      <c r="D27" s="274" t="s">
        <v>268</v>
      </c>
      <c r="E27" s="223"/>
      <c r="F27" s="224" t="s">
        <v>217</v>
      </c>
      <c r="G27" s="224" t="s">
        <v>43</v>
      </c>
      <c r="H27" s="506"/>
      <c r="I27" s="196"/>
    </row>
    <row r="28" spans="2:9" ht="15" customHeight="1" x14ac:dyDescent="0.2">
      <c r="D28" s="259" t="s">
        <v>78</v>
      </c>
      <c r="E28" s="249"/>
      <c r="F28" s="260">
        <v>1</v>
      </c>
      <c r="G28" s="261">
        <f>(F28*100)/$F$34</f>
        <v>4</v>
      </c>
      <c r="I28" s="196"/>
    </row>
    <row r="29" spans="2:9" ht="15" customHeight="1" x14ac:dyDescent="0.2">
      <c r="D29" s="262" t="s">
        <v>79</v>
      </c>
      <c r="E29" s="251"/>
      <c r="F29" s="237">
        <v>4</v>
      </c>
      <c r="G29" s="263">
        <f>(F29*100)/$F$34</f>
        <v>16</v>
      </c>
      <c r="H29" s="290"/>
      <c r="I29" s="196"/>
    </row>
    <row r="30" spans="2:9" ht="15" customHeight="1" x14ac:dyDescent="0.2">
      <c r="D30" s="262" t="s">
        <v>59</v>
      </c>
      <c r="E30" s="251"/>
      <c r="F30" s="237">
        <v>4</v>
      </c>
      <c r="G30" s="263">
        <f t="shared" ref="G30:G33" si="0">(F30*100)/$F$34</f>
        <v>16</v>
      </c>
      <c r="I30" s="196"/>
    </row>
    <row r="31" spans="2:9" ht="15" customHeight="1" x14ac:dyDescent="0.2">
      <c r="D31" s="262" t="s">
        <v>60</v>
      </c>
      <c r="E31" s="251"/>
      <c r="F31" s="237">
        <v>2</v>
      </c>
      <c r="G31" s="263">
        <f t="shared" si="0"/>
        <v>8</v>
      </c>
      <c r="I31" s="196"/>
    </row>
    <row r="32" spans="2:9" ht="15" customHeight="1" x14ac:dyDescent="0.2">
      <c r="D32" s="262" t="s">
        <v>61</v>
      </c>
      <c r="E32" s="251"/>
      <c r="F32" s="237">
        <v>7</v>
      </c>
      <c r="G32" s="263">
        <f t="shared" si="0"/>
        <v>28</v>
      </c>
      <c r="I32" s="196"/>
    </row>
    <row r="33" spans="3:11" ht="15" customHeight="1" x14ac:dyDescent="0.2">
      <c r="D33" s="253" t="s">
        <v>82</v>
      </c>
      <c r="E33" s="254"/>
      <c r="F33" s="238">
        <v>7</v>
      </c>
      <c r="G33" s="264">
        <f t="shared" si="0"/>
        <v>28</v>
      </c>
    </row>
    <row r="34" spans="3:11" ht="15" customHeight="1" x14ac:dyDescent="0.2">
      <c r="D34" s="255"/>
      <c r="E34" s="265" t="s">
        <v>229</v>
      </c>
      <c r="F34" s="256">
        <f>SUM(F28:F33)</f>
        <v>25</v>
      </c>
      <c r="G34" s="207">
        <f>SUM(G28:G33)</f>
        <v>100</v>
      </c>
    </row>
    <row r="35" spans="3:11" ht="15" customHeight="1" x14ac:dyDescent="0.2">
      <c r="C35" s="198"/>
      <c r="D35" s="220" t="s">
        <v>218</v>
      </c>
      <c r="E35" s="220"/>
    </row>
    <row r="36" spans="3:11" ht="15" customHeight="1" x14ac:dyDescent="0.2">
      <c r="C36" s="198"/>
      <c r="D36" s="257" t="s">
        <v>219</v>
      </c>
      <c r="E36" s="257"/>
    </row>
    <row r="37" spans="3:11" ht="14.25" customHeight="1" x14ac:dyDescent="0.2">
      <c r="C37" s="198"/>
      <c r="D37" s="257"/>
      <c r="E37" s="257"/>
    </row>
    <row r="38" spans="3:11" ht="15" customHeight="1" x14ac:dyDescent="0.2">
      <c r="C38" s="208"/>
      <c r="D38" s="199" t="s">
        <v>266</v>
      </c>
      <c r="E38" s="199"/>
      <c r="F38" s="208"/>
      <c r="G38" s="208"/>
      <c r="H38" s="208"/>
    </row>
    <row r="39" spans="3:11" ht="6.75" customHeight="1" x14ac:dyDescent="0.2"/>
    <row r="40" spans="3:11" ht="33.75" x14ac:dyDescent="0.2">
      <c r="D40" s="221" t="s">
        <v>221</v>
      </c>
      <c r="E40" s="222"/>
      <c r="F40" s="247"/>
      <c r="G40" s="224" t="s">
        <v>217</v>
      </c>
      <c r="H40" s="224" t="s">
        <v>43</v>
      </c>
      <c r="I40" s="225" t="s">
        <v>222</v>
      </c>
      <c r="J40" s="506"/>
      <c r="K40" s="227"/>
    </row>
    <row r="41" spans="3:11" ht="15" customHeight="1" x14ac:dyDescent="0.2">
      <c r="D41" s="228" t="s">
        <v>225</v>
      </c>
      <c r="E41" s="229"/>
      <c r="F41" s="230"/>
      <c r="G41" s="232">
        <f>G42</f>
        <v>3</v>
      </c>
      <c r="H41" s="231">
        <f t="shared" ref="H41:H46" si="1">(G41*100)/$G$50</f>
        <v>37.5</v>
      </c>
      <c r="I41" s="231">
        <f>(G41*100)/$H$19</f>
        <v>12</v>
      </c>
    </row>
    <row r="42" spans="3:11" ht="15" customHeight="1" x14ac:dyDescent="0.2">
      <c r="D42" s="239"/>
      <c r="E42" s="306" t="s">
        <v>54</v>
      </c>
      <c r="F42" s="307"/>
      <c r="G42" s="232">
        <f>G43</f>
        <v>3</v>
      </c>
      <c r="H42" s="231">
        <f t="shared" si="1"/>
        <v>37.5</v>
      </c>
      <c r="I42" s="231">
        <f t="shared" ref="I42:I43" si="2">(G42*100)/$H$19</f>
        <v>12</v>
      </c>
    </row>
    <row r="43" spans="3:11" ht="15" customHeight="1" x14ac:dyDescent="0.2">
      <c r="D43" s="242"/>
      <c r="E43" s="243" t="s">
        <v>249</v>
      </c>
      <c r="F43" s="244"/>
      <c r="G43" s="237">
        <v>3</v>
      </c>
      <c r="H43" s="233">
        <f t="shared" si="1"/>
        <v>37.5</v>
      </c>
      <c r="I43" s="233">
        <f t="shared" si="2"/>
        <v>12</v>
      </c>
    </row>
    <row r="44" spans="3:11" ht="15" customHeight="1" x14ac:dyDescent="0.2">
      <c r="D44" s="228" t="s">
        <v>227</v>
      </c>
      <c r="E44" s="229"/>
      <c r="F44" s="230"/>
      <c r="G44" s="232">
        <f>G45</f>
        <v>5</v>
      </c>
      <c r="H44" s="231">
        <f t="shared" si="1"/>
        <v>62.5</v>
      </c>
      <c r="I44" s="231">
        <f>(G44*100)/$H$19</f>
        <v>20</v>
      </c>
    </row>
    <row r="45" spans="3:11" ht="15" customHeight="1" x14ac:dyDescent="0.2">
      <c r="D45" s="239"/>
      <c r="E45" s="306" t="s">
        <v>228</v>
      </c>
      <c r="F45" s="307"/>
      <c r="G45" s="232">
        <f>SUM(G46:G49)</f>
        <v>5</v>
      </c>
      <c r="H45" s="231">
        <f t="shared" si="1"/>
        <v>62.5</v>
      </c>
      <c r="I45" s="231">
        <f t="shared" ref="I45:I49" si="3">(G45*100)/$H$19</f>
        <v>20</v>
      </c>
    </row>
    <row r="46" spans="3:11" ht="15" customHeight="1" x14ac:dyDescent="0.2">
      <c r="D46" s="242"/>
      <c r="E46" s="243" t="s">
        <v>74</v>
      </c>
      <c r="F46" s="244"/>
      <c r="G46" s="237">
        <v>1</v>
      </c>
      <c r="H46" s="233">
        <f t="shared" si="1"/>
        <v>12.5</v>
      </c>
      <c r="I46" s="233">
        <f t="shared" si="3"/>
        <v>4</v>
      </c>
    </row>
    <row r="47" spans="3:11" ht="15" customHeight="1" x14ac:dyDescent="0.2">
      <c r="D47" s="522"/>
      <c r="E47" s="436" t="s">
        <v>257</v>
      </c>
      <c r="F47" s="437"/>
      <c r="G47" s="357">
        <v>1</v>
      </c>
      <c r="H47" s="523">
        <f t="shared" ref="H47:H49" si="4">(G47*100)/$G$50</f>
        <v>12.5</v>
      </c>
      <c r="I47" s="523">
        <f t="shared" si="3"/>
        <v>4</v>
      </c>
    </row>
    <row r="48" spans="3:11" ht="15" customHeight="1" x14ac:dyDescent="0.2">
      <c r="D48" s="522"/>
      <c r="E48" s="436" t="s">
        <v>264</v>
      </c>
      <c r="F48" s="437"/>
      <c r="G48" s="357">
        <v>1</v>
      </c>
      <c r="H48" s="523">
        <f t="shared" si="4"/>
        <v>12.5</v>
      </c>
      <c r="I48" s="523">
        <f t="shared" si="3"/>
        <v>4</v>
      </c>
    </row>
    <row r="49" spans="3:10" ht="15" customHeight="1" x14ac:dyDescent="0.2">
      <c r="D49" s="435"/>
      <c r="E49" s="436" t="s">
        <v>83</v>
      </c>
      <c r="F49" s="437"/>
      <c r="G49" s="357">
        <v>2</v>
      </c>
      <c r="H49" s="524">
        <f t="shared" si="4"/>
        <v>25</v>
      </c>
      <c r="I49" s="524">
        <f t="shared" si="3"/>
        <v>8</v>
      </c>
    </row>
    <row r="50" spans="3:10" ht="15" customHeight="1" x14ac:dyDescent="0.2">
      <c r="C50" s="201"/>
      <c r="D50" s="438"/>
      <c r="E50" s="439"/>
      <c r="F50" s="440" t="s">
        <v>229</v>
      </c>
      <c r="G50" s="441">
        <f>G41+G44</f>
        <v>8</v>
      </c>
      <c r="H50" s="246">
        <f>G50*100/$G$50</f>
        <v>100</v>
      </c>
      <c r="I50" s="507">
        <f>(G50*100)/$H$19</f>
        <v>32</v>
      </c>
    </row>
    <row r="51" spans="3:10" ht="15" customHeight="1" x14ac:dyDescent="0.2">
      <c r="D51" s="220" t="s">
        <v>218</v>
      </c>
      <c r="E51" s="220"/>
    </row>
    <row r="52" spans="3:10" ht="15" customHeight="1" x14ac:dyDescent="0.2">
      <c r="D52" s="257" t="s">
        <v>219</v>
      </c>
      <c r="E52" s="220"/>
    </row>
    <row r="53" spans="3:10" ht="15.75" customHeight="1" x14ac:dyDescent="0.2">
      <c r="D53" s="199" t="s">
        <v>272</v>
      </c>
      <c r="E53" s="199"/>
      <c r="F53" s="198"/>
      <c r="G53" s="198"/>
      <c r="H53" s="198"/>
    </row>
    <row r="54" spans="3:10" ht="6.95" customHeight="1" x14ac:dyDescent="0.2">
      <c r="C54" s="198"/>
      <c r="D54" s="200"/>
      <c r="E54" s="200"/>
      <c r="F54" s="200"/>
      <c r="G54" s="198"/>
      <c r="H54" s="198"/>
    </row>
    <row r="55" spans="3:10" ht="18" customHeight="1" x14ac:dyDescent="0.2">
      <c r="C55" s="201"/>
      <c r="D55" s="852" t="s">
        <v>230</v>
      </c>
      <c r="E55" s="853"/>
      <c r="F55" s="854"/>
      <c r="G55" s="330" t="s">
        <v>217</v>
      </c>
      <c r="H55" s="330" t="s">
        <v>43</v>
      </c>
      <c r="I55" s="506"/>
      <c r="J55" s="202"/>
    </row>
    <row r="56" spans="3:10" ht="15.75" customHeight="1" x14ac:dyDescent="0.2">
      <c r="D56" s="203"/>
      <c r="E56" s="204"/>
      <c r="F56" s="205" t="s">
        <v>229</v>
      </c>
      <c r="G56" s="206">
        <f>SUM(G57:G72)</f>
        <v>25</v>
      </c>
      <c r="H56" s="207">
        <f>SUM(H57:H72)</f>
        <v>100</v>
      </c>
      <c r="I56" s="208"/>
    </row>
    <row r="57" spans="3:10" ht="15.75" customHeight="1" x14ac:dyDescent="0.2">
      <c r="C57" s="198"/>
      <c r="D57" s="214" t="s">
        <v>4</v>
      </c>
      <c r="E57" s="215"/>
      <c r="F57" s="216"/>
      <c r="G57" s="596">
        <v>1</v>
      </c>
      <c r="H57" s="218">
        <f>(G57*100)/$G$56</f>
        <v>4</v>
      </c>
    </row>
    <row r="58" spans="3:10" ht="15.75" customHeight="1" x14ac:dyDescent="0.2">
      <c r="C58" s="198"/>
      <c r="D58" s="214" t="s">
        <v>6</v>
      </c>
      <c r="E58" s="215"/>
      <c r="F58" s="216"/>
      <c r="G58" s="596">
        <v>1</v>
      </c>
      <c r="H58" s="218">
        <f>(G58*100)/$G$56</f>
        <v>4</v>
      </c>
    </row>
    <row r="59" spans="3:10" ht="15.75" customHeight="1" x14ac:dyDescent="0.2">
      <c r="C59" s="198"/>
      <c r="D59" s="214" t="s">
        <v>92</v>
      </c>
      <c r="E59" s="215"/>
      <c r="F59" s="216"/>
      <c r="G59" s="596">
        <v>2</v>
      </c>
      <c r="H59" s="218">
        <f>(G59*100)/$G$56</f>
        <v>8</v>
      </c>
    </row>
    <row r="60" spans="3:10" ht="15.75" customHeight="1" x14ac:dyDescent="0.2">
      <c r="D60" s="214" t="s">
        <v>9</v>
      </c>
      <c r="E60" s="215"/>
      <c r="F60" s="216"/>
      <c r="G60" s="596">
        <v>1</v>
      </c>
      <c r="H60" s="218">
        <f t="shared" ref="H60" si="5">(G60*100)/$G$56</f>
        <v>4</v>
      </c>
    </row>
    <row r="61" spans="3:10" ht="15.75" customHeight="1" x14ac:dyDescent="0.2">
      <c r="D61" s="214" t="s">
        <v>12</v>
      </c>
      <c r="E61" s="215"/>
      <c r="F61" s="216"/>
      <c r="G61" s="596">
        <v>4</v>
      </c>
      <c r="H61" s="218">
        <f>(G61*100)/$G$56</f>
        <v>16</v>
      </c>
    </row>
    <row r="62" spans="3:10" ht="15.75" customHeight="1" x14ac:dyDescent="0.2">
      <c r="C62" s="198"/>
      <c r="D62" s="214" t="s">
        <v>13</v>
      </c>
      <c r="E62" s="215"/>
      <c r="F62" s="216"/>
      <c r="G62" s="596">
        <v>2</v>
      </c>
      <c r="H62" s="218">
        <f>(G62*100)/$G$56</f>
        <v>8</v>
      </c>
    </row>
    <row r="63" spans="3:10" ht="15.75" customHeight="1" x14ac:dyDescent="0.2">
      <c r="D63" s="214" t="s">
        <v>19</v>
      </c>
      <c r="E63" s="215"/>
      <c r="F63" s="285"/>
      <c r="G63" s="352">
        <v>2</v>
      </c>
      <c r="H63" s="218">
        <f>(G63*100)/$G$56</f>
        <v>8</v>
      </c>
    </row>
    <row r="64" spans="3:10" ht="15.75" customHeight="1" x14ac:dyDescent="0.2">
      <c r="D64" s="526" t="s">
        <v>45</v>
      </c>
      <c r="E64" s="525"/>
      <c r="F64" s="528"/>
      <c r="G64" s="597">
        <v>1</v>
      </c>
      <c r="H64" s="527">
        <f>(G64*100)/$G$56</f>
        <v>4</v>
      </c>
    </row>
    <row r="65" spans="3:17" ht="15.75" customHeight="1" x14ac:dyDescent="0.2">
      <c r="D65" s="219" t="s">
        <v>90</v>
      </c>
      <c r="E65" s="198"/>
      <c r="F65" s="529"/>
      <c r="G65" s="598">
        <v>1</v>
      </c>
      <c r="H65" s="213">
        <f>(G65*100)/$G$56</f>
        <v>4</v>
      </c>
    </row>
    <row r="66" spans="3:17" ht="15.75" customHeight="1" x14ac:dyDescent="0.2">
      <c r="C66" s="354"/>
      <c r="D66" s="215" t="s">
        <v>133</v>
      </c>
      <c r="E66" s="215"/>
      <c r="F66" s="216"/>
      <c r="G66" s="596">
        <v>1</v>
      </c>
      <c r="H66" s="218">
        <f t="shared" ref="H66:H68" si="6">(G66*100)/$G$56</f>
        <v>4</v>
      </c>
    </row>
    <row r="67" spans="3:17" ht="15.75" customHeight="1" x14ac:dyDescent="0.2">
      <c r="C67" s="354"/>
      <c r="D67" s="215" t="s">
        <v>20</v>
      </c>
      <c r="E67" s="215"/>
      <c r="F67" s="285"/>
      <c r="G67" s="352">
        <v>2</v>
      </c>
      <c r="H67" s="218">
        <f t="shared" si="6"/>
        <v>8</v>
      </c>
    </row>
    <row r="68" spans="3:17" ht="15.75" customHeight="1" x14ac:dyDescent="0.2">
      <c r="C68" s="201"/>
      <c r="D68" s="197" t="s">
        <v>48</v>
      </c>
      <c r="F68" s="201"/>
      <c r="G68" s="599">
        <v>1</v>
      </c>
      <c r="H68" s="218">
        <f t="shared" si="6"/>
        <v>4</v>
      </c>
    </row>
    <row r="69" spans="3:17" ht="15.75" customHeight="1" x14ac:dyDescent="0.2">
      <c r="C69" s="201"/>
      <c r="D69" s="215" t="s">
        <v>97</v>
      </c>
      <c r="E69" s="215"/>
      <c r="F69" s="285"/>
      <c r="G69" s="596">
        <v>1</v>
      </c>
      <c r="H69" s="218">
        <f>(G69*100)/$G$56</f>
        <v>4</v>
      </c>
    </row>
    <row r="70" spans="3:17" ht="15.75" customHeight="1" x14ac:dyDescent="0.2">
      <c r="C70" s="201"/>
      <c r="D70" s="215" t="s">
        <v>49</v>
      </c>
      <c r="E70" s="215"/>
      <c r="F70" s="285"/>
      <c r="G70" s="596">
        <v>3</v>
      </c>
      <c r="H70" s="218">
        <f>(G70*100)/$G$56</f>
        <v>12</v>
      </c>
    </row>
    <row r="71" spans="3:17" ht="15.75" customHeight="1" x14ac:dyDescent="0.2">
      <c r="C71" s="201"/>
      <c r="D71" s="215" t="s">
        <v>25</v>
      </c>
      <c r="E71" s="215"/>
      <c r="F71" s="285"/>
      <c r="G71" s="352">
        <v>1</v>
      </c>
      <c r="H71" s="218">
        <f>(G71*100)/$G$56</f>
        <v>4</v>
      </c>
    </row>
    <row r="72" spans="3:17" ht="15.75" customHeight="1" x14ac:dyDescent="0.2">
      <c r="C72" s="201"/>
      <c r="D72" s="594" t="s">
        <v>29</v>
      </c>
      <c r="E72" s="595"/>
      <c r="F72" s="324"/>
      <c r="G72" s="287">
        <v>1</v>
      </c>
      <c r="H72" s="288">
        <f>(G72*100)/$G$56</f>
        <v>4</v>
      </c>
    </row>
    <row r="73" spans="3:17" ht="15.95" customHeight="1" x14ac:dyDescent="0.2">
      <c r="D73" s="220" t="s">
        <v>218</v>
      </c>
      <c r="E73" s="220"/>
    </row>
    <row r="74" spans="3:17" ht="15.95" customHeight="1" x14ac:dyDescent="0.2">
      <c r="D74" s="257" t="s">
        <v>219</v>
      </c>
      <c r="E74" s="220"/>
    </row>
    <row r="75" spans="3:17" ht="15.95" customHeight="1" x14ac:dyDescent="0.2"/>
    <row r="76" spans="3:17" ht="15.95" customHeight="1" x14ac:dyDescent="0.2">
      <c r="D76" s="199" t="s">
        <v>292</v>
      </c>
    </row>
    <row r="77" spans="3:17" ht="6.95" customHeight="1" x14ac:dyDescent="0.2"/>
    <row r="78" spans="3:17" ht="15.95" customHeight="1" x14ac:dyDescent="0.2">
      <c r="D78" s="430"/>
      <c r="E78" s="427"/>
      <c r="F78" s="223"/>
      <c r="G78" s="224" t="s">
        <v>217</v>
      </c>
      <c r="H78" s="506"/>
      <c r="I78" s="208"/>
      <c r="J78" s="208"/>
      <c r="K78" s="199"/>
      <c r="L78" s="199"/>
      <c r="M78" s="198"/>
      <c r="N78" s="198"/>
      <c r="O78" s="431"/>
      <c r="P78" s="198"/>
      <c r="Q78" s="198"/>
    </row>
    <row r="79" spans="3:17" ht="15.95" customHeight="1" x14ac:dyDescent="0.2">
      <c r="D79" s="428" t="s">
        <v>233</v>
      </c>
      <c r="E79" s="429"/>
      <c r="F79" s="354"/>
      <c r="G79" s="356">
        <v>1</v>
      </c>
      <c r="H79" s="250"/>
      <c r="I79" s="208"/>
      <c r="J79" s="208"/>
      <c r="K79" s="198"/>
      <c r="L79" s="198"/>
      <c r="M79" s="198"/>
      <c r="N79" s="198"/>
      <c r="O79" s="198"/>
      <c r="P79" s="198"/>
      <c r="Q79" s="198"/>
    </row>
    <row r="80" spans="3:17" ht="26.25" customHeight="1" x14ac:dyDescent="0.2">
      <c r="D80" s="855" t="s">
        <v>273</v>
      </c>
      <c r="E80" s="856"/>
      <c r="F80" s="857"/>
      <c r="G80" s="815">
        <f>G79/$H$19</f>
        <v>0.04</v>
      </c>
      <c r="H80" s="252"/>
      <c r="I80" s="208"/>
      <c r="J80" s="208"/>
      <c r="K80" s="432"/>
      <c r="L80" s="432"/>
      <c r="M80" s="248"/>
      <c r="N80" s="248"/>
      <c r="O80" s="198"/>
      <c r="P80" s="198"/>
      <c r="Q80" s="198"/>
    </row>
    <row r="81" spans="4:17" ht="15.95" customHeight="1" x14ac:dyDescent="0.2">
      <c r="D81" s="355" t="s">
        <v>232</v>
      </c>
      <c r="E81" s="220"/>
      <c r="K81" s="433"/>
      <c r="L81" s="220"/>
      <c r="M81" s="198"/>
      <c r="N81" s="198"/>
      <c r="O81" s="198"/>
      <c r="P81" s="198"/>
      <c r="Q81" s="198"/>
    </row>
    <row r="82" spans="4:17" ht="15.95" customHeight="1" x14ac:dyDescent="0.2">
      <c r="D82" s="220" t="s">
        <v>218</v>
      </c>
      <c r="E82" s="257"/>
      <c r="K82" s="220"/>
      <c r="L82" s="257"/>
      <c r="M82" s="198"/>
      <c r="N82" s="198"/>
      <c r="O82" s="198"/>
      <c r="P82" s="198"/>
      <c r="Q82" s="198"/>
    </row>
    <row r="83" spans="4:17" ht="15.95" customHeight="1" x14ac:dyDescent="0.2">
      <c r="D83" s="257" t="s">
        <v>219</v>
      </c>
      <c r="E83" s="258"/>
      <c r="K83" s="257"/>
      <c r="L83" s="258"/>
      <c r="M83" s="198"/>
      <c r="N83" s="198"/>
      <c r="O83" s="198"/>
      <c r="P83" s="198"/>
      <c r="Q83" s="198"/>
    </row>
    <row r="84" spans="4:17" ht="15.95" customHeight="1" x14ac:dyDescent="0.2">
      <c r="K84" s="198"/>
      <c r="L84" s="198"/>
      <c r="M84" s="198"/>
      <c r="N84" s="198"/>
      <c r="O84" s="198"/>
      <c r="P84" s="198"/>
      <c r="Q84" s="198"/>
    </row>
    <row r="85" spans="4:17" ht="6.95" customHeight="1" x14ac:dyDescent="0.2"/>
    <row r="86" spans="4:17" ht="15.95" customHeight="1" x14ac:dyDescent="0.2"/>
    <row r="87" spans="4:17" ht="15.95" customHeight="1" x14ac:dyDescent="0.2"/>
    <row r="88" spans="4:17" ht="15.95" customHeight="1" x14ac:dyDescent="0.2"/>
    <row r="89" spans="4:17" ht="15.95" customHeight="1" x14ac:dyDescent="0.2"/>
    <row r="90" spans="4:17" ht="15.95" customHeight="1" x14ac:dyDescent="0.2">
      <c r="J90" s="208"/>
    </row>
    <row r="91" spans="4:17" ht="15.95" customHeight="1" x14ac:dyDescent="0.2"/>
    <row r="92" spans="4:17" ht="15.95" customHeight="1" x14ac:dyDescent="0.2">
      <c r="J92" s="208"/>
      <c r="K92" s="208"/>
      <c r="L92" s="208"/>
    </row>
    <row r="93" spans="4:17" ht="15.95" customHeight="1" x14ac:dyDescent="0.2"/>
    <row r="94" spans="4:17" ht="15.95" customHeight="1" x14ac:dyDescent="0.2"/>
    <row r="95" spans="4:17" ht="15.95" customHeight="1" x14ac:dyDescent="0.2"/>
    <row r="96" spans="4:17"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sheetData>
  <mergeCells count="2">
    <mergeCell ref="D55:F55"/>
    <mergeCell ref="D80:F80"/>
  </mergeCells>
  <pageMargins left="0.6692913385826772" right="0.47244094488188981" top="0.39370078740157483" bottom="0.6692913385826772" header="0" footer="0"/>
  <pageSetup paperSize="9" scale="99" fitToHeight="0" orientation="portrait" r:id="rId1"/>
  <headerFooter alignWithMargins="0"/>
  <rowBreaks count="1" manualBreakCount="1">
    <brk id="52" min="2" max="11"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89"/>
  <sheetViews>
    <sheetView showGridLines="0" zoomScaleNormal="100" workbookViewId="0"/>
  </sheetViews>
  <sheetFormatPr baseColWidth="10" defaultColWidth="9.140625" defaultRowHeight="12.75" x14ac:dyDescent="0.2"/>
  <cols>
    <col min="1" max="1" width="11.42578125" style="702" customWidth="1"/>
    <col min="2" max="2" width="5.7109375" style="702" customWidth="1"/>
    <col min="3" max="3" width="4" style="30" customWidth="1"/>
    <col min="4" max="4" width="3" style="30" customWidth="1"/>
    <col min="5" max="5" width="15.42578125" style="30" customWidth="1"/>
    <col min="6" max="6" width="15" style="30" customWidth="1"/>
    <col min="7" max="7" width="11" style="30" customWidth="1"/>
    <col min="8" max="8" width="10.5703125" style="30" customWidth="1"/>
    <col min="9" max="12" width="9.85546875" style="30" customWidth="1"/>
    <col min="13" max="16384" width="9.140625" style="30"/>
  </cols>
  <sheetData>
    <row r="1" spans="1:25" ht="15.95" customHeight="1" x14ac:dyDescent="0.2">
      <c r="A1" s="701"/>
      <c r="B1" s="701"/>
      <c r="C1" s="28"/>
      <c r="D1" s="28"/>
      <c r="E1" s="28"/>
      <c r="F1" s="28"/>
      <c r="G1" s="28"/>
      <c r="H1" s="28"/>
    </row>
    <row r="2" spans="1:25" ht="12" customHeight="1" x14ac:dyDescent="0.2">
      <c r="A2" s="701"/>
      <c r="B2" s="2"/>
      <c r="C2" s="29"/>
      <c r="D2" s="29"/>
      <c r="E2" s="29"/>
      <c r="F2" s="29"/>
      <c r="G2" s="29"/>
      <c r="H2" s="29"/>
    </row>
    <row r="3" spans="1:25" ht="12" customHeight="1" x14ac:dyDescent="0.2">
      <c r="A3" s="701"/>
      <c r="B3" s="2"/>
      <c r="C3" s="29"/>
      <c r="D3" s="29"/>
      <c r="E3" s="29"/>
      <c r="F3" s="29"/>
      <c r="G3" s="29"/>
      <c r="H3" s="29"/>
    </row>
    <row r="4" spans="1:25" ht="12" customHeight="1" x14ac:dyDescent="0.2">
      <c r="A4" s="701"/>
      <c r="B4" s="2"/>
      <c r="C4" s="29"/>
      <c r="D4" s="29"/>
      <c r="E4" s="29"/>
      <c r="F4" s="29"/>
      <c r="G4" s="29"/>
      <c r="H4" s="29"/>
    </row>
    <row r="5" spans="1:25" ht="24" customHeight="1" x14ac:dyDescent="0.2">
      <c r="A5" s="701"/>
      <c r="B5" s="701"/>
      <c r="S5" s="29"/>
      <c r="T5" s="29"/>
      <c r="U5" s="29"/>
      <c r="V5" s="29"/>
      <c r="W5" s="29"/>
      <c r="X5" s="29"/>
      <c r="Y5" s="29"/>
    </row>
    <row r="6" spans="1:25" ht="18" customHeight="1" x14ac:dyDescent="0.2">
      <c r="C6" s="699" t="s">
        <v>158</v>
      </c>
      <c r="P6" s="99"/>
      <c r="S6" s="410"/>
      <c r="T6" s="368"/>
      <c r="U6" s="565"/>
      <c r="V6" s="565"/>
      <c r="W6" s="565"/>
      <c r="X6" s="29"/>
      <c r="Y6" s="29"/>
    </row>
    <row r="7" spans="1:25" ht="18" customHeight="1" x14ac:dyDescent="0.2">
      <c r="C7" s="700" t="s">
        <v>159</v>
      </c>
      <c r="S7" s="29"/>
      <c r="T7" s="29"/>
      <c r="U7" s="358"/>
      <c r="V7" s="358"/>
      <c r="W7" s="358"/>
      <c r="X7" s="29"/>
      <c r="Y7" s="29"/>
    </row>
    <row r="8" spans="1:25" ht="9" customHeight="1" x14ac:dyDescent="0.2">
      <c r="C8" s="28"/>
      <c r="D8" s="28"/>
      <c r="E8" s="28"/>
      <c r="F8" s="28"/>
      <c r="G8" s="28"/>
      <c r="H8" s="28"/>
      <c r="S8" s="29"/>
      <c r="T8" s="29"/>
      <c r="U8" s="358"/>
      <c r="V8" s="358"/>
      <c r="W8" s="358"/>
      <c r="X8" s="29"/>
      <c r="Y8" s="29"/>
    </row>
    <row r="9" spans="1:25" ht="15" customHeight="1" x14ac:dyDescent="0.2">
      <c r="C9" s="29"/>
      <c r="D9" s="29"/>
      <c r="E9" s="29"/>
      <c r="F9" s="29"/>
      <c r="G9" s="29"/>
      <c r="H9" s="29"/>
      <c r="S9" s="29"/>
      <c r="T9" s="29"/>
      <c r="U9" s="358"/>
      <c r="V9" s="367"/>
      <c r="W9" s="367"/>
      <c r="X9" s="29"/>
      <c r="Y9" s="29"/>
    </row>
    <row r="10" spans="1:25" ht="15" customHeight="1" x14ac:dyDescent="0.2">
      <c r="D10" s="29"/>
      <c r="E10" s="29"/>
      <c r="F10" s="29"/>
      <c r="G10" s="29"/>
      <c r="H10" s="29"/>
      <c r="S10" s="372"/>
      <c r="T10" s="372"/>
      <c r="U10" s="371"/>
      <c r="V10" s="371"/>
      <c r="W10" s="371"/>
      <c r="X10" s="29"/>
      <c r="Y10" s="29"/>
    </row>
    <row r="11" spans="1:25" ht="6.75" customHeight="1" x14ac:dyDescent="0.2">
      <c r="C11" s="197"/>
      <c r="D11" s="197"/>
      <c r="E11" s="197"/>
      <c r="F11" s="197"/>
      <c r="G11" s="197"/>
      <c r="H11" s="197"/>
      <c r="S11" s="29"/>
      <c r="T11" s="29"/>
      <c r="U11" s="29"/>
      <c r="V11" s="29"/>
      <c r="W11" s="29"/>
      <c r="X11" s="29"/>
      <c r="Y11" s="29"/>
    </row>
    <row r="12" spans="1:25" ht="18" customHeight="1" x14ac:dyDescent="0.2">
      <c r="D12" s="461" t="s">
        <v>275</v>
      </c>
      <c r="E12" s="462"/>
      <c r="F12" s="462"/>
      <c r="G12" s="412" t="s">
        <v>276</v>
      </c>
      <c r="H12" s="412" t="s">
        <v>217</v>
      </c>
      <c r="I12" s="412" t="s">
        <v>277</v>
      </c>
      <c r="J12" s="506"/>
      <c r="S12" s="29"/>
      <c r="T12" s="29"/>
      <c r="U12" s="29"/>
      <c r="V12" s="29"/>
      <c r="W12" s="29"/>
      <c r="X12" s="29"/>
      <c r="Y12" s="29"/>
    </row>
    <row r="13" spans="1:25" ht="15.75" customHeight="1" x14ac:dyDescent="0.2">
      <c r="D13" s="566" t="s">
        <v>281</v>
      </c>
      <c r="E13" s="558"/>
      <c r="F13" s="559"/>
      <c r="G13" s="560">
        <f>SUM(H13:I13)</f>
        <v>60</v>
      </c>
      <c r="H13" s="561">
        <f>H14+H15+H16</f>
        <v>60</v>
      </c>
      <c r="I13" s="561">
        <v>0</v>
      </c>
      <c r="S13" s="29"/>
      <c r="T13" s="29"/>
      <c r="U13" s="29"/>
      <c r="V13" s="29"/>
      <c r="W13" s="29"/>
      <c r="X13" s="29"/>
      <c r="Y13" s="29"/>
    </row>
    <row r="14" spans="1:25" ht="15.75" customHeight="1" x14ac:dyDescent="0.2">
      <c r="D14" s="391"/>
      <c r="E14" s="557" t="s">
        <v>278</v>
      </c>
      <c r="F14" s="341"/>
      <c r="G14" s="174">
        <v>20</v>
      </c>
      <c r="H14" s="173">
        <v>20</v>
      </c>
      <c r="I14" s="600" t="s">
        <v>2</v>
      </c>
    </row>
    <row r="15" spans="1:25" ht="15.75" customHeight="1" x14ac:dyDescent="0.2">
      <c r="D15" s="391"/>
      <c r="E15" s="557" t="s">
        <v>279</v>
      </c>
      <c r="F15" s="341"/>
      <c r="G15" s="174">
        <v>0</v>
      </c>
      <c r="H15" s="173">
        <v>0</v>
      </c>
      <c r="I15" s="600" t="s">
        <v>2</v>
      </c>
    </row>
    <row r="16" spans="1:25" ht="15.75" customHeight="1" x14ac:dyDescent="0.2">
      <c r="D16" s="391"/>
      <c r="E16" s="557" t="s">
        <v>280</v>
      </c>
      <c r="F16" s="341"/>
      <c r="G16" s="174">
        <v>40</v>
      </c>
      <c r="H16" s="173">
        <v>40</v>
      </c>
      <c r="I16" s="600" t="s">
        <v>2</v>
      </c>
    </row>
    <row r="17" spans="3:13" ht="15.75" customHeight="1" x14ac:dyDescent="0.2">
      <c r="D17" s="567" t="s">
        <v>282</v>
      </c>
      <c r="E17" s="562"/>
      <c r="F17" s="563"/>
      <c r="G17" s="561">
        <f>H17+I17</f>
        <v>55</v>
      </c>
      <c r="H17" s="561">
        <f>SUM(H18:H21)</f>
        <v>54</v>
      </c>
      <c r="I17" s="561">
        <f>SUM(I18:I21)</f>
        <v>1</v>
      </c>
    </row>
    <row r="18" spans="3:13" ht="15.75" customHeight="1" x14ac:dyDescent="0.2">
      <c r="D18" s="391"/>
      <c r="E18" s="557" t="s">
        <v>289</v>
      </c>
      <c r="F18" s="341"/>
      <c r="G18" s="174">
        <f>H18+I18</f>
        <v>12</v>
      </c>
      <c r="H18" s="173">
        <v>12</v>
      </c>
      <c r="I18" s="173">
        <v>0</v>
      </c>
    </row>
    <row r="19" spans="3:13" ht="15.75" customHeight="1" x14ac:dyDescent="0.2">
      <c r="D19" s="391"/>
      <c r="E19" s="557" t="s">
        <v>283</v>
      </c>
      <c r="F19" s="341"/>
      <c r="G19" s="174">
        <f t="shared" ref="G19:G24" si="0">H19+I19</f>
        <v>13</v>
      </c>
      <c r="H19" s="173">
        <v>13</v>
      </c>
      <c r="I19" s="173">
        <v>0</v>
      </c>
    </row>
    <row r="20" spans="3:13" ht="15.75" customHeight="1" x14ac:dyDescent="0.2">
      <c r="D20" s="391"/>
      <c r="E20" s="557" t="s">
        <v>284</v>
      </c>
      <c r="F20" s="341"/>
      <c r="G20" s="174">
        <f t="shared" si="0"/>
        <v>25</v>
      </c>
      <c r="H20" s="173">
        <v>24</v>
      </c>
      <c r="I20" s="173">
        <v>1</v>
      </c>
    </row>
    <row r="21" spans="3:13" ht="15.75" customHeight="1" x14ac:dyDescent="0.2">
      <c r="D21" s="391"/>
      <c r="E21" s="557" t="s">
        <v>285</v>
      </c>
      <c r="F21" s="341"/>
      <c r="G21" s="174">
        <f t="shared" si="0"/>
        <v>5</v>
      </c>
      <c r="H21" s="173">
        <v>5</v>
      </c>
      <c r="I21" s="173">
        <v>0</v>
      </c>
    </row>
    <row r="22" spans="3:13" ht="15.75" customHeight="1" x14ac:dyDescent="0.2">
      <c r="D22" s="567" t="s">
        <v>286</v>
      </c>
      <c r="E22" s="568"/>
      <c r="F22" s="562"/>
      <c r="G22" s="561">
        <f t="shared" si="0"/>
        <v>8</v>
      </c>
      <c r="H22" s="564">
        <v>7</v>
      </c>
      <c r="I22" s="564">
        <v>1</v>
      </c>
    </row>
    <row r="23" spans="3:13" ht="15.75" customHeight="1" x14ac:dyDescent="0.2">
      <c r="D23" s="567" t="s">
        <v>287</v>
      </c>
      <c r="E23" s="568"/>
      <c r="F23" s="562"/>
      <c r="G23" s="561">
        <f t="shared" si="0"/>
        <v>1</v>
      </c>
      <c r="H23" s="561">
        <v>1</v>
      </c>
      <c r="I23" s="561">
        <v>0</v>
      </c>
    </row>
    <row r="24" spans="3:13" ht="15.75" customHeight="1" x14ac:dyDescent="0.2">
      <c r="D24" s="567" t="s">
        <v>288</v>
      </c>
      <c r="E24" s="568"/>
      <c r="F24" s="562"/>
      <c r="G24" s="561">
        <f t="shared" si="0"/>
        <v>2</v>
      </c>
      <c r="H24" s="564">
        <v>2</v>
      </c>
      <c r="I24" s="564">
        <v>0</v>
      </c>
    </row>
    <row r="25" spans="3:13" ht="15.75" customHeight="1" x14ac:dyDescent="0.2">
      <c r="D25" s="445" t="s">
        <v>229</v>
      </c>
      <c r="E25" s="444"/>
      <c r="F25" s="154"/>
      <c r="G25" s="407">
        <f>G13+G17+G22+G23+G24</f>
        <v>126</v>
      </c>
      <c r="H25" s="407">
        <f>H13+H17+H22+H23+H24</f>
        <v>124</v>
      </c>
      <c r="I25" s="407">
        <f>I13+I17+I22+I23+I24</f>
        <v>2</v>
      </c>
    </row>
    <row r="26" spans="3:13" ht="15.75" customHeight="1" x14ac:dyDescent="0.2">
      <c r="D26" s="220" t="s">
        <v>218</v>
      </c>
      <c r="E26" s="82"/>
      <c r="F26" s="372"/>
      <c r="G26" s="371"/>
      <c r="H26" s="371"/>
      <c r="I26" s="371"/>
      <c r="J26" s="56"/>
    </row>
    <row r="27" spans="3:13" ht="15.75" customHeight="1" x14ac:dyDescent="0.2">
      <c r="D27" s="257" t="s">
        <v>219</v>
      </c>
      <c r="E27" s="82"/>
      <c r="F27" s="372"/>
      <c r="G27" s="371"/>
      <c r="H27" s="371"/>
      <c r="I27" s="371"/>
      <c r="J27" s="56"/>
    </row>
    <row r="28" spans="3:13" ht="15.75" customHeight="1" x14ac:dyDescent="0.2">
      <c r="D28" s="64"/>
      <c r="E28" s="82"/>
      <c r="F28" s="372"/>
      <c r="G28" s="371"/>
      <c r="H28" s="371"/>
      <c r="I28" s="371"/>
      <c r="J28" s="56"/>
    </row>
    <row r="29" spans="3:13" ht="15.75" customHeight="1" x14ac:dyDescent="0.2">
      <c r="D29" s="64"/>
      <c r="E29" s="82"/>
      <c r="F29" s="372"/>
      <c r="G29" s="371"/>
      <c r="H29" s="371"/>
      <c r="I29" s="371"/>
      <c r="J29" s="56"/>
    </row>
    <row r="30" spans="3:13" ht="15.75" customHeight="1" x14ac:dyDescent="0.2">
      <c r="C30" s="56"/>
      <c r="D30" s="29"/>
      <c r="E30" s="29"/>
      <c r="F30" s="29"/>
      <c r="G30" s="29"/>
      <c r="H30" s="29"/>
    </row>
    <row r="31" spans="3:13" ht="15.75" customHeight="1" x14ac:dyDescent="0.2">
      <c r="D31" s="72" t="s">
        <v>270</v>
      </c>
    </row>
    <row r="32" spans="3:13" ht="6.75" customHeight="1" x14ac:dyDescent="0.2">
      <c r="C32" s="56"/>
      <c r="M32" s="29"/>
    </row>
    <row r="33" spans="3:13" ht="18" customHeight="1" x14ac:dyDescent="0.2">
      <c r="C33" s="56"/>
      <c r="D33" s="274" t="s">
        <v>268</v>
      </c>
      <c r="E33" s="223"/>
      <c r="F33" s="224" t="s">
        <v>217</v>
      </c>
      <c r="G33" s="501" t="s">
        <v>43</v>
      </c>
      <c r="H33" s="508"/>
      <c r="M33" s="480"/>
    </row>
    <row r="34" spans="3:13" ht="15.75" customHeight="1" x14ac:dyDescent="0.2">
      <c r="C34" s="56"/>
      <c r="D34" s="320" t="s">
        <v>78</v>
      </c>
      <c r="E34" s="321"/>
      <c r="F34" s="652">
        <v>25</v>
      </c>
      <c r="G34" s="179">
        <f>(F34*100)/$F$40</f>
        <v>20.161290322580644</v>
      </c>
      <c r="H34" s="73"/>
      <c r="M34" s="481"/>
    </row>
    <row r="35" spans="3:13" ht="15.75" customHeight="1" x14ac:dyDescent="0.2">
      <c r="C35" s="56"/>
      <c r="D35" s="322" t="s">
        <v>79</v>
      </c>
      <c r="E35" s="323"/>
      <c r="F35" s="69">
        <v>24</v>
      </c>
      <c r="G35" s="185">
        <f t="shared" ref="G35:G39" si="1">(F35*100)/$F$40</f>
        <v>19.35483870967742</v>
      </c>
      <c r="H35" s="28"/>
      <c r="M35" s="482"/>
    </row>
    <row r="36" spans="3:13" ht="15.75" customHeight="1" x14ac:dyDescent="0.2">
      <c r="C36" s="56"/>
      <c r="D36" s="322" t="s">
        <v>59</v>
      </c>
      <c r="E36" s="323"/>
      <c r="F36" s="653">
        <v>32</v>
      </c>
      <c r="G36" s="185">
        <f t="shared" si="1"/>
        <v>25.806451612903224</v>
      </c>
      <c r="H36" s="29"/>
      <c r="M36" s="482"/>
    </row>
    <row r="37" spans="3:13" ht="15.75" customHeight="1" x14ac:dyDescent="0.2">
      <c r="C37" s="56"/>
      <c r="D37" s="322" t="s">
        <v>60</v>
      </c>
      <c r="E37" s="323"/>
      <c r="F37" s="653">
        <v>23</v>
      </c>
      <c r="G37" s="185">
        <f t="shared" si="1"/>
        <v>18.548387096774192</v>
      </c>
      <c r="H37" s="28"/>
      <c r="M37" s="483"/>
    </row>
    <row r="38" spans="3:13" ht="15.75" customHeight="1" x14ac:dyDescent="0.2">
      <c r="C38" s="56"/>
      <c r="D38" s="322" t="s">
        <v>61</v>
      </c>
      <c r="E38" s="323"/>
      <c r="F38" s="654">
        <v>17</v>
      </c>
      <c r="G38" s="185">
        <f t="shared" si="1"/>
        <v>13.709677419354838</v>
      </c>
      <c r="H38" s="28"/>
      <c r="M38" s="483"/>
    </row>
    <row r="39" spans="3:13" ht="15.75" customHeight="1" x14ac:dyDescent="0.2">
      <c r="C39" s="56"/>
      <c r="D39" s="336" t="s">
        <v>82</v>
      </c>
      <c r="E39" s="80"/>
      <c r="F39" s="85">
        <v>3</v>
      </c>
      <c r="G39" s="137">
        <f t="shared" si="1"/>
        <v>2.4193548387096775</v>
      </c>
      <c r="I39" s="63"/>
      <c r="M39" s="483"/>
    </row>
    <row r="40" spans="3:13" ht="15.75" customHeight="1" x14ac:dyDescent="0.2">
      <c r="C40" s="56"/>
      <c r="D40" s="319"/>
      <c r="E40" s="396" t="s">
        <v>216</v>
      </c>
      <c r="F40" s="75">
        <f>SUM(F34:F39)</f>
        <v>124</v>
      </c>
      <c r="G40" s="134">
        <f>SUM(G34:G39)</f>
        <v>99.999999999999986</v>
      </c>
      <c r="M40" s="483"/>
    </row>
    <row r="41" spans="3:13" ht="15.75" customHeight="1" x14ac:dyDescent="0.2">
      <c r="C41" s="366"/>
      <c r="D41" s="220" t="s">
        <v>218</v>
      </c>
      <c r="M41" s="484"/>
    </row>
    <row r="42" spans="3:13" ht="15.75" customHeight="1" x14ac:dyDescent="0.2">
      <c r="C42" s="366"/>
      <c r="D42" s="257" t="s">
        <v>219</v>
      </c>
      <c r="M42" s="29"/>
    </row>
    <row r="43" spans="3:13" ht="15.75" customHeight="1" x14ac:dyDescent="0.2">
      <c r="C43" s="366"/>
      <c r="D43" s="64"/>
    </row>
    <row r="44" spans="3:13" ht="15.75" customHeight="1" x14ac:dyDescent="0.2">
      <c r="D44" s="72" t="s">
        <v>267</v>
      </c>
      <c r="J44" s="56"/>
    </row>
    <row r="45" spans="3:13" ht="6.75" customHeight="1" x14ac:dyDescent="0.2"/>
    <row r="46" spans="3:13" ht="33.75" x14ac:dyDescent="0.2">
      <c r="D46" s="67" t="s">
        <v>221</v>
      </c>
      <c r="E46" s="68"/>
      <c r="F46" s="395"/>
      <c r="G46" s="224" t="s">
        <v>217</v>
      </c>
      <c r="H46" s="77" t="s">
        <v>43</v>
      </c>
      <c r="I46" s="225" t="s">
        <v>222</v>
      </c>
      <c r="J46" s="506"/>
    </row>
    <row r="47" spans="3:13" ht="15.75" customHeight="1" x14ac:dyDescent="0.2">
      <c r="D47" s="228" t="s">
        <v>53</v>
      </c>
      <c r="E47" s="229"/>
      <c r="F47" s="230"/>
      <c r="G47" s="131">
        <f>G48</f>
        <v>2</v>
      </c>
      <c r="H47" s="289">
        <f>G47*100/$G$70</f>
        <v>4</v>
      </c>
      <c r="I47" s="397">
        <f>G47*100/$H$25</f>
        <v>1.6129032258064515</v>
      </c>
      <c r="J47" s="506"/>
    </row>
    <row r="48" spans="3:13" ht="15.75" customHeight="1" x14ac:dyDescent="0.2">
      <c r="D48" s="239"/>
      <c r="E48" s="306" t="s">
        <v>223</v>
      </c>
      <c r="F48" s="307"/>
      <c r="G48" s="75">
        <f>G49</f>
        <v>2</v>
      </c>
      <c r="H48" s="289">
        <f>G48*100/$G$70</f>
        <v>4</v>
      </c>
      <c r="I48" s="397">
        <f>G48*100/$H$25</f>
        <v>1.6129032258064515</v>
      </c>
      <c r="J48" s="506"/>
    </row>
    <row r="49" spans="3:11" ht="15.75" customHeight="1" x14ac:dyDescent="0.2">
      <c r="C49" s="71"/>
      <c r="D49" s="537"/>
      <c r="E49" s="538" t="s">
        <v>245</v>
      </c>
      <c r="F49" s="539"/>
      <c r="G49" s="489">
        <v>2</v>
      </c>
      <c r="H49" s="541">
        <f>G49*100/$G$70</f>
        <v>4</v>
      </c>
      <c r="I49" s="493">
        <f>G49*100/$H$25</f>
        <v>1.6129032258064515</v>
      </c>
      <c r="J49" s="506"/>
    </row>
    <row r="50" spans="3:11" ht="15.75" customHeight="1" x14ac:dyDescent="0.2">
      <c r="C50" s="71"/>
      <c r="D50" s="467" t="s">
        <v>225</v>
      </c>
      <c r="E50" s="467"/>
      <c r="F50" s="468"/>
      <c r="G50" s="131">
        <f>G51+G54</f>
        <v>7</v>
      </c>
      <c r="H50" s="289">
        <f t="shared" ref="H50:H69" si="2">(G50*100)/$G$70</f>
        <v>14</v>
      </c>
      <c r="I50" s="397">
        <f t="shared" ref="I50:I58" si="3">(G50*100)/$H$25</f>
        <v>5.645161290322581</v>
      </c>
    </row>
    <row r="51" spans="3:11" ht="15.75" customHeight="1" x14ac:dyDescent="0.2">
      <c r="C51" s="71"/>
      <c r="D51" s="239"/>
      <c r="E51" s="306" t="s">
        <v>54</v>
      </c>
      <c r="F51" s="307"/>
      <c r="G51" s="407">
        <f>G52+G53</f>
        <v>5</v>
      </c>
      <c r="H51" s="289">
        <f t="shared" si="2"/>
        <v>10</v>
      </c>
      <c r="I51" s="397">
        <f t="shared" si="3"/>
        <v>4.032258064516129</v>
      </c>
    </row>
    <row r="52" spans="3:11" ht="15.75" customHeight="1" x14ac:dyDescent="0.2">
      <c r="C52" s="71"/>
      <c r="D52" s="195"/>
      <c r="E52" s="530" t="s">
        <v>249</v>
      </c>
      <c r="F52" s="531"/>
      <c r="G52" s="532">
        <v>4</v>
      </c>
      <c r="H52" s="492">
        <f t="shared" si="2"/>
        <v>8</v>
      </c>
      <c r="I52" s="536">
        <f t="shared" si="3"/>
        <v>3.225806451612903</v>
      </c>
    </row>
    <row r="53" spans="3:11" ht="15.75" customHeight="1" x14ac:dyDescent="0.2">
      <c r="C53" s="28"/>
      <c r="D53" s="543"/>
      <c r="E53" s="540" t="s">
        <v>265</v>
      </c>
      <c r="F53" s="490"/>
      <c r="G53" s="489">
        <v>1</v>
      </c>
      <c r="H53" s="492">
        <f t="shared" si="2"/>
        <v>2</v>
      </c>
      <c r="I53" s="536">
        <f t="shared" si="3"/>
        <v>0.80645161290322576</v>
      </c>
    </row>
    <row r="54" spans="3:11" ht="15.75" customHeight="1" x14ac:dyDescent="0.2">
      <c r="C54" s="28"/>
      <c r="D54" s="239"/>
      <c r="E54" s="306" t="s">
        <v>226</v>
      </c>
      <c r="F54" s="307"/>
      <c r="G54" s="75">
        <f>G55</f>
        <v>2</v>
      </c>
      <c r="H54" s="289">
        <f t="shared" si="2"/>
        <v>4</v>
      </c>
      <c r="I54" s="397">
        <f t="shared" si="3"/>
        <v>1.6129032258064515</v>
      </c>
    </row>
    <row r="55" spans="3:11" ht="15.75" customHeight="1" x14ac:dyDescent="0.2">
      <c r="C55" s="28"/>
      <c r="D55" s="533"/>
      <c r="E55" s="535" t="s">
        <v>111</v>
      </c>
      <c r="F55" s="534"/>
      <c r="G55" s="534">
        <v>2</v>
      </c>
      <c r="H55" s="542">
        <f t="shared" si="2"/>
        <v>4</v>
      </c>
      <c r="I55" s="513">
        <f t="shared" si="3"/>
        <v>1.6129032258064515</v>
      </c>
    </row>
    <row r="56" spans="3:11" ht="15.75" customHeight="1" x14ac:dyDescent="0.2">
      <c r="D56" s="228" t="s">
        <v>227</v>
      </c>
      <c r="E56" s="229"/>
      <c r="F56" s="230"/>
      <c r="G56" s="75">
        <f>G57</f>
        <v>41</v>
      </c>
      <c r="H56" s="289">
        <f t="shared" si="2"/>
        <v>82</v>
      </c>
      <c r="I56" s="397">
        <f t="shared" si="3"/>
        <v>33.064516129032256</v>
      </c>
    </row>
    <row r="57" spans="3:11" ht="15.75" customHeight="1" x14ac:dyDescent="0.2">
      <c r="D57" s="239"/>
      <c r="E57" s="306" t="s">
        <v>228</v>
      </c>
      <c r="F57" s="307"/>
      <c r="G57" s="75">
        <f>SUM(G58:G69)</f>
        <v>41</v>
      </c>
      <c r="H57" s="289">
        <f t="shared" si="2"/>
        <v>82</v>
      </c>
      <c r="I57" s="397">
        <f t="shared" si="3"/>
        <v>33.064516129032256</v>
      </c>
    </row>
    <row r="58" spans="3:11" ht="15.75" customHeight="1" x14ac:dyDescent="0.2">
      <c r="D58" s="384"/>
      <c r="E58" s="385" t="s">
        <v>55</v>
      </c>
      <c r="F58" s="386"/>
      <c r="G58" s="393">
        <v>2</v>
      </c>
      <c r="H58" s="388">
        <f t="shared" si="2"/>
        <v>4</v>
      </c>
      <c r="I58" s="509">
        <f t="shared" si="3"/>
        <v>1.6129032258064515</v>
      </c>
    </row>
    <row r="59" spans="3:11" ht="15.75" customHeight="1" x14ac:dyDescent="0.2">
      <c r="D59" s="195"/>
      <c r="E59" s="495" t="s">
        <v>56</v>
      </c>
      <c r="F59" s="490"/>
      <c r="G59" s="491">
        <v>6</v>
      </c>
      <c r="H59" s="492">
        <f t="shared" si="2"/>
        <v>12</v>
      </c>
      <c r="I59" s="511">
        <f t="shared" ref="I59:I69" si="4">(G59*100)/$H$25</f>
        <v>4.838709677419355</v>
      </c>
    </row>
    <row r="60" spans="3:11" ht="15.75" customHeight="1" x14ac:dyDescent="0.2">
      <c r="D60" s="496"/>
      <c r="E60" s="308" t="s">
        <v>74</v>
      </c>
      <c r="F60" s="494"/>
      <c r="G60" s="394">
        <v>2</v>
      </c>
      <c r="H60" s="389">
        <f t="shared" si="2"/>
        <v>4</v>
      </c>
      <c r="I60" s="511">
        <f t="shared" si="4"/>
        <v>1.6129032258064515</v>
      </c>
      <c r="K60" s="56"/>
    </row>
    <row r="61" spans="3:11" ht="15.75" customHeight="1" x14ac:dyDescent="0.2">
      <c r="D61" s="309"/>
      <c r="E61" s="243" t="s">
        <v>257</v>
      </c>
      <c r="F61" s="310"/>
      <c r="G61" s="387">
        <v>2</v>
      </c>
      <c r="H61" s="389">
        <f t="shared" si="2"/>
        <v>4</v>
      </c>
      <c r="I61" s="389">
        <f>(G61*100)/$H$25</f>
        <v>1.6129032258064515</v>
      </c>
    </row>
    <row r="62" spans="3:11" ht="15.75" customHeight="1" x14ac:dyDescent="0.2">
      <c r="D62" s="309"/>
      <c r="E62" s="308" t="s">
        <v>108</v>
      </c>
      <c r="F62" s="310"/>
      <c r="G62" s="387">
        <v>1</v>
      </c>
      <c r="H62" s="389">
        <f t="shared" si="2"/>
        <v>2</v>
      </c>
      <c r="I62" s="389">
        <f>(G62*100)/$H$25</f>
        <v>0.80645161290322576</v>
      </c>
    </row>
    <row r="63" spans="3:11" ht="15.75" customHeight="1" x14ac:dyDescent="0.2">
      <c r="D63" s="309"/>
      <c r="E63" s="308" t="s">
        <v>77</v>
      </c>
      <c r="F63" s="310"/>
      <c r="G63" s="387">
        <v>4</v>
      </c>
      <c r="H63" s="512">
        <f t="shared" si="2"/>
        <v>8</v>
      </c>
      <c r="I63" s="512">
        <f>(G63*100)/$H$25</f>
        <v>3.225806451612903</v>
      </c>
    </row>
    <row r="64" spans="3:11" ht="15.75" customHeight="1" x14ac:dyDescent="0.2">
      <c r="D64" s="309"/>
      <c r="E64" s="243" t="s">
        <v>255</v>
      </c>
      <c r="F64" s="310"/>
      <c r="G64" s="387">
        <v>9</v>
      </c>
      <c r="H64" s="389">
        <f t="shared" si="2"/>
        <v>18</v>
      </c>
      <c r="I64" s="389">
        <f t="shared" si="4"/>
        <v>7.258064516129032</v>
      </c>
    </row>
    <row r="65" spans="3:11" ht="15.75" customHeight="1" x14ac:dyDescent="0.2">
      <c r="D65" s="309"/>
      <c r="E65" s="243" t="s">
        <v>258</v>
      </c>
      <c r="F65" s="310"/>
      <c r="G65" s="387">
        <v>3</v>
      </c>
      <c r="H65" s="389">
        <f t="shared" si="2"/>
        <v>6</v>
      </c>
      <c r="I65" s="511">
        <f t="shared" si="4"/>
        <v>2.4193548387096775</v>
      </c>
    </row>
    <row r="66" spans="3:11" ht="15.75" customHeight="1" x14ac:dyDescent="0.2">
      <c r="D66" s="309"/>
      <c r="E66" s="243" t="s">
        <v>259</v>
      </c>
      <c r="F66" s="310"/>
      <c r="G66" s="387">
        <v>2</v>
      </c>
      <c r="H66" s="512">
        <f t="shared" si="2"/>
        <v>4</v>
      </c>
      <c r="I66" s="389">
        <f t="shared" si="4"/>
        <v>1.6129032258064515</v>
      </c>
    </row>
    <row r="67" spans="3:11" ht="15.75" customHeight="1" x14ac:dyDescent="0.2">
      <c r="D67" s="309"/>
      <c r="E67" s="243" t="s">
        <v>260</v>
      </c>
      <c r="F67" s="310"/>
      <c r="G67" s="387">
        <v>4</v>
      </c>
      <c r="H67" s="511">
        <f t="shared" si="2"/>
        <v>8</v>
      </c>
      <c r="I67" s="389">
        <f t="shared" si="4"/>
        <v>3.225806451612903</v>
      </c>
    </row>
    <row r="68" spans="3:11" ht="15.75" customHeight="1" x14ac:dyDescent="0.2">
      <c r="D68" s="309"/>
      <c r="E68" s="243" t="s">
        <v>254</v>
      </c>
      <c r="F68" s="601"/>
      <c r="G68" s="394">
        <v>1</v>
      </c>
      <c r="H68" s="389">
        <f t="shared" si="2"/>
        <v>2</v>
      </c>
      <c r="I68" s="389">
        <f>(G68*100)/$H$25</f>
        <v>0.80645161290322576</v>
      </c>
      <c r="K68" s="56"/>
    </row>
    <row r="69" spans="3:11" ht="15.75" customHeight="1" x14ac:dyDescent="0.2">
      <c r="D69" s="309"/>
      <c r="E69" s="308" t="s">
        <v>83</v>
      </c>
      <c r="F69" s="310"/>
      <c r="G69" s="184">
        <v>5</v>
      </c>
      <c r="H69" s="510">
        <f t="shared" si="2"/>
        <v>10</v>
      </c>
      <c r="I69" s="512">
        <f t="shared" si="4"/>
        <v>4.032258064516129</v>
      </c>
    </row>
    <row r="70" spans="3:11" ht="15.75" customHeight="1" x14ac:dyDescent="0.2">
      <c r="D70" s="312"/>
      <c r="E70" s="313" t="s">
        <v>216</v>
      </c>
      <c r="F70" s="70"/>
      <c r="G70" s="311">
        <f>G50+G56+G47</f>
        <v>50</v>
      </c>
      <c r="H70" s="136">
        <f>H47+H50+H56</f>
        <v>100</v>
      </c>
      <c r="I70" s="497">
        <f>I47+I50+I56</f>
        <v>40.322580645161288</v>
      </c>
    </row>
    <row r="71" spans="3:11" ht="15.75" customHeight="1" x14ac:dyDescent="0.2">
      <c r="D71" s="220" t="s">
        <v>218</v>
      </c>
    </row>
    <row r="72" spans="3:11" ht="15.75" customHeight="1" x14ac:dyDescent="0.2">
      <c r="D72" s="257" t="s">
        <v>219</v>
      </c>
    </row>
    <row r="73" spans="3:11" ht="15.75" customHeight="1" x14ac:dyDescent="0.2">
      <c r="D73" s="72" t="s">
        <v>271</v>
      </c>
      <c r="E73" s="29"/>
      <c r="F73" s="29"/>
      <c r="G73" s="29"/>
      <c r="H73" s="29"/>
    </row>
    <row r="74" spans="3:11" ht="6.95" customHeight="1" x14ac:dyDescent="0.2">
      <c r="C74" s="29"/>
      <c r="D74" s="29"/>
      <c r="E74" s="29"/>
      <c r="F74" s="29"/>
      <c r="G74" s="29"/>
      <c r="H74" s="29"/>
    </row>
    <row r="75" spans="3:11" ht="18" customHeight="1" x14ac:dyDescent="0.2">
      <c r="C75" s="28"/>
      <c r="D75" s="852" t="s">
        <v>230</v>
      </c>
      <c r="E75" s="853"/>
      <c r="F75" s="854"/>
      <c r="G75" s="330" t="s">
        <v>217</v>
      </c>
      <c r="H75" s="60" t="s">
        <v>43</v>
      </c>
      <c r="I75" s="506"/>
    </row>
    <row r="76" spans="3:11" ht="15" customHeight="1" x14ac:dyDescent="0.2">
      <c r="D76" s="65"/>
      <c r="E76" s="317"/>
      <c r="F76" s="66" t="s">
        <v>229</v>
      </c>
      <c r="G76" s="75">
        <f>SUM(G77:G113)</f>
        <v>124</v>
      </c>
      <c r="H76" s="134">
        <f t="shared" ref="H76" si="5">(G76*100)/$G$76</f>
        <v>100</v>
      </c>
    </row>
    <row r="77" spans="3:11" ht="15" customHeight="1" x14ac:dyDescent="0.2">
      <c r="C77" s="71"/>
      <c r="D77" s="498" t="s">
        <v>84</v>
      </c>
      <c r="E77" s="374"/>
      <c r="F77" s="375"/>
      <c r="G77" s="499">
        <v>1</v>
      </c>
      <c r="H77" s="651">
        <f t="shared" ref="H77:H84" si="6">G77*100/$G$76</f>
        <v>0.80645161290322576</v>
      </c>
    </row>
    <row r="78" spans="3:11" ht="15" customHeight="1" x14ac:dyDescent="0.2">
      <c r="C78" s="71"/>
      <c r="D78" s="498" t="s">
        <v>4</v>
      </c>
      <c r="E78" s="374"/>
      <c r="F78" s="375"/>
      <c r="G78" s="382">
        <v>1</v>
      </c>
      <c r="H78" s="655">
        <f t="shared" si="6"/>
        <v>0.80645161290322576</v>
      </c>
    </row>
    <row r="79" spans="3:11" ht="15" customHeight="1" x14ac:dyDescent="0.2">
      <c r="C79" s="71"/>
      <c r="D79" s="498" t="s">
        <v>7</v>
      </c>
      <c r="E79" s="374"/>
      <c r="F79" s="375"/>
      <c r="G79" s="382">
        <v>1</v>
      </c>
      <c r="H79" s="655">
        <f t="shared" si="6"/>
        <v>0.80645161290322576</v>
      </c>
    </row>
    <row r="80" spans="3:11" ht="15" customHeight="1" x14ac:dyDescent="0.2">
      <c r="C80" s="71"/>
      <c r="D80" s="195" t="s">
        <v>8</v>
      </c>
      <c r="E80" s="28"/>
      <c r="F80" s="71"/>
      <c r="G80" s="314">
        <v>8</v>
      </c>
      <c r="H80" s="655">
        <f t="shared" si="6"/>
        <v>6.4516129032258061</v>
      </c>
    </row>
    <row r="81" spans="3:8" ht="15" customHeight="1" x14ac:dyDescent="0.2">
      <c r="C81" s="71"/>
      <c r="D81" s="183" t="s">
        <v>85</v>
      </c>
      <c r="E81" s="181"/>
      <c r="F81" s="316"/>
      <c r="G81" s="315">
        <v>5</v>
      </c>
      <c r="H81" s="655">
        <f t="shared" si="6"/>
        <v>4.032258064516129</v>
      </c>
    </row>
    <row r="82" spans="3:8" ht="15" customHeight="1" x14ac:dyDescent="0.2">
      <c r="C82" s="71"/>
      <c r="D82" s="180" t="s">
        <v>10</v>
      </c>
      <c r="E82" s="181"/>
      <c r="F82" s="316"/>
      <c r="G82" s="315">
        <v>1</v>
      </c>
      <c r="H82" s="651">
        <f t="shared" si="6"/>
        <v>0.80645161290322576</v>
      </c>
    </row>
    <row r="83" spans="3:8" ht="15" customHeight="1" x14ac:dyDescent="0.2">
      <c r="C83" s="71"/>
      <c r="D83" s="180" t="s">
        <v>12</v>
      </c>
      <c r="E83" s="181"/>
      <c r="F83" s="316"/>
      <c r="G83" s="315">
        <v>47</v>
      </c>
      <c r="H83" s="656">
        <f t="shared" si="6"/>
        <v>37.903225806451616</v>
      </c>
    </row>
    <row r="84" spans="3:8" ht="15" customHeight="1" x14ac:dyDescent="0.2">
      <c r="C84" s="71"/>
      <c r="D84" s="180" t="s">
        <v>112</v>
      </c>
      <c r="E84" s="181"/>
      <c r="F84" s="316"/>
      <c r="G84" s="315">
        <v>1</v>
      </c>
      <c r="H84" s="656">
        <f t="shared" si="6"/>
        <v>0.80645161290322576</v>
      </c>
    </row>
    <row r="85" spans="3:8" ht="15" customHeight="1" x14ac:dyDescent="0.2">
      <c r="C85" s="71"/>
      <c r="D85" s="180" t="s">
        <v>13</v>
      </c>
      <c r="E85" s="181"/>
      <c r="F85" s="316"/>
      <c r="G85" s="315">
        <v>3</v>
      </c>
      <c r="H85" s="656">
        <f t="shared" ref="H85:H113" si="7">(G85*100)/$G$76</f>
        <v>2.4193548387096775</v>
      </c>
    </row>
    <row r="86" spans="3:8" ht="15" customHeight="1" x14ac:dyDescent="0.2">
      <c r="C86" s="71"/>
      <c r="D86" s="180" t="s">
        <v>89</v>
      </c>
      <c r="E86" s="181"/>
      <c r="F86" s="316"/>
      <c r="G86" s="315">
        <v>1</v>
      </c>
      <c r="H86" s="657">
        <f t="shared" si="7"/>
        <v>0.80645161290322576</v>
      </c>
    </row>
    <row r="87" spans="3:8" ht="15" customHeight="1" x14ac:dyDescent="0.2">
      <c r="C87" s="71"/>
      <c r="D87" s="180" t="s">
        <v>14</v>
      </c>
      <c r="E87" s="181"/>
      <c r="F87" s="316"/>
      <c r="G87" s="315">
        <v>1</v>
      </c>
      <c r="H87" s="182">
        <f t="shared" si="7"/>
        <v>0.80645161290322576</v>
      </c>
    </row>
    <row r="88" spans="3:8" ht="15" customHeight="1" x14ac:dyDescent="0.2">
      <c r="C88" s="71"/>
      <c r="D88" s="180" t="s">
        <v>16</v>
      </c>
      <c r="E88" s="181"/>
      <c r="F88" s="316"/>
      <c r="G88" s="315">
        <v>1</v>
      </c>
      <c r="H88" s="182">
        <f t="shared" si="7"/>
        <v>0.80645161290322576</v>
      </c>
    </row>
    <row r="89" spans="3:8" ht="15" customHeight="1" x14ac:dyDescent="0.2">
      <c r="C89" s="71"/>
      <c r="D89" s="180" t="s">
        <v>104</v>
      </c>
      <c r="E89" s="181"/>
      <c r="F89" s="316"/>
      <c r="G89" s="315">
        <v>1</v>
      </c>
      <c r="H89" s="182">
        <f t="shared" si="7"/>
        <v>0.80645161290322576</v>
      </c>
    </row>
    <row r="90" spans="3:8" ht="15" customHeight="1" x14ac:dyDescent="0.2">
      <c r="C90" s="71"/>
      <c r="D90" s="180" t="s">
        <v>17</v>
      </c>
      <c r="E90" s="181"/>
      <c r="F90" s="316"/>
      <c r="G90" s="315">
        <v>2</v>
      </c>
      <c r="H90" s="182">
        <f t="shared" si="7"/>
        <v>1.6129032258064515</v>
      </c>
    </row>
    <row r="91" spans="3:8" ht="15" customHeight="1" x14ac:dyDescent="0.2">
      <c r="C91" s="71"/>
      <c r="D91" s="180" t="s">
        <v>134</v>
      </c>
      <c r="E91" s="181"/>
      <c r="F91" s="316"/>
      <c r="G91" s="315">
        <v>1</v>
      </c>
      <c r="H91" s="182">
        <f t="shared" si="7"/>
        <v>0.80645161290322576</v>
      </c>
    </row>
    <row r="92" spans="3:8" ht="15" customHeight="1" x14ac:dyDescent="0.2">
      <c r="C92" s="71"/>
      <c r="D92" s="180" t="s">
        <v>37</v>
      </c>
      <c r="E92" s="181"/>
      <c r="F92" s="316"/>
      <c r="G92" s="315">
        <v>4</v>
      </c>
      <c r="H92" s="182">
        <f t="shared" si="7"/>
        <v>3.225806451612903</v>
      </c>
    </row>
    <row r="93" spans="3:8" ht="15" customHeight="1" x14ac:dyDescent="0.2">
      <c r="C93" s="71"/>
      <c r="D93" s="180" t="s">
        <v>19</v>
      </c>
      <c r="E93" s="181"/>
      <c r="F93" s="316"/>
      <c r="G93" s="315">
        <v>2</v>
      </c>
      <c r="H93" s="182">
        <f t="shared" si="7"/>
        <v>1.6129032258064515</v>
      </c>
    </row>
    <row r="94" spans="3:8" ht="15" customHeight="1" x14ac:dyDescent="0.2">
      <c r="C94" s="71"/>
      <c r="D94" s="180" t="s">
        <v>95</v>
      </c>
      <c r="E94" s="181"/>
      <c r="F94" s="316"/>
      <c r="G94" s="315">
        <v>1</v>
      </c>
      <c r="H94" s="182">
        <f t="shared" si="7"/>
        <v>0.80645161290322576</v>
      </c>
    </row>
    <row r="95" spans="3:8" ht="15" customHeight="1" x14ac:dyDescent="0.2">
      <c r="C95" s="71"/>
      <c r="D95" s="180" t="s">
        <v>96</v>
      </c>
      <c r="E95" s="181"/>
      <c r="F95" s="316"/>
      <c r="G95" s="315">
        <v>1</v>
      </c>
      <c r="H95" s="182">
        <f t="shared" si="7"/>
        <v>0.80645161290322576</v>
      </c>
    </row>
    <row r="96" spans="3:8" ht="15" customHeight="1" x14ac:dyDescent="0.2">
      <c r="C96" s="71"/>
      <c r="D96" s="180" t="s">
        <v>45</v>
      </c>
      <c r="E96" s="181"/>
      <c r="F96" s="316"/>
      <c r="G96" s="315">
        <v>1</v>
      </c>
      <c r="H96" s="182">
        <f t="shared" si="7"/>
        <v>0.80645161290322576</v>
      </c>
    </row>
    <row r="97" spans="3:10" ht="15" customHeight="1" x14ac:dyDescent="0.2">
      <c r="C97" s="71"/>
      <c r="D97" s="180" t="s">
        <v>90</v>
      </c>
      <c r="E97" s="181"/>
      <c r="F97" s="316"/>
      <c r="G97" s="315">
        <v>2</v>
      </c>
      <c r="H97" s="182">
        <f t="shared" si="7"/>
        <v>1.6129032258064515</v>
      </c>
    </row>
    <row r="98" spans="3:10" ht="15" customHeight="1" x14ac:dyDescent="0.2">
      <c r="C98" s="71"/>
      <c r="D98" s="180" t="s">
        <v>135</v>
      </c>
      <c r="E98" s="181"/>
      <c r="F98" s="316"/>
      <c r="G98" s="315">
        <v>1</v>
      </c>
      <c r="H98" s="182">
        <f t="shared" si="7"/>
        <v>0.80645161290322576</v>
      </c>
    </row>
    <row r="99" spans="3:10" ht="15" customHeight="1" x14ac:dyDescent="0.2">
      <c r="C99" s="71"/>
      <c r="D99" s="180" t="s">
        <v>20</v>
      </c>
      <c r="E99" s="181"/>
      <c r="F99" s="316"/>
      <c r="G99" s="315">
        <v>3</v>
      </c>
      <c r="H99" s="182">
        <f t="shared" si="7"/>
        <v>2.4193548387096775</v>
      </c>
    </row>
    <row r="100" spans="3:10" ht="15" customHeight="1" x14ac:dyDescent="0.2">
      <c r="C100" s="71"/>
      <c r="D100" s="180" t="s">
        <v>100</v>
      </c>
      <c r="E100" s="181"/>
      <c r="F100" s="316"/>
      <c r="G100" s="315">
        <v>1</v>
      </c>
      <c r="H100" s="182">
        <f t="shared" si="7"/>
        <v>0.80645161290322576</v>
      </c>
      <c r="J100" s="56"/>
    </row>
    <row r="101" spans="3:10" ht="15" customHeight="1" x14ac:dyDescent="0.2">
      <c r="C101" s="71"/>
      <c r="D101" s="180" t="s">
        <v>48</v>
      </c>
      <c r="E101" s="181"/>
      <c r="F101" s="316"/>
      <c r="G101" s="315">
        <v>4</v>
      </c>
      <c r="H101" s="182">
        <f t="shared" si="7"/>
        <v>3.225806451612903</v>
      </c>
      <c r="J101" s="56"/>
    </row>
    <row r="102" spans="3:10" ht="15" customHeight="1" x14ac:dyDescent="0.2">
      <c r="C102" s="71"/>
      <c r="D102" s="180" t="s">
        <v>127</v>
      </c>
      <c r="E102" s="181"/>
      <c r="F102" s="316"/>
      <c r="G102" s="315">
        <v>3</v>
      </c>
      <c r="H102" s="182">
        <f t="shared" si="7"/>
        <v>2.4193548387096775</v>
      </c>
      <c r="J102" s="56"/>
    </row>
    <row r="103" spans="3:10" ht="15" customHeight="1" x14ac:dyDescent="0.2">
      <c r="C103" s="71"/>
      <c r="D103" s="180" t="s">
        <v>97</v>
      </c>
      <c r="E103" s="181"/>
      <c r="F103" s="316"/>
      <c r="G103" s="315">
        <v>4</v>
      </c>
      <c r="H103" s="182">
        <f t="shared" si="7"/>
        <v>3.225806451612903</v>
      </c>
      <c r="J103" s="56"/>
    </row>
    <row r="104" spans="3:10" ht="15" customHeight="1" x14ac:dyDescent="0.2">
      <c r="C104" s="71"/>
      <c r="D104" s="180" t="s">
        <v>49</v>
      </c>
      <c r="E104" s="181"/>
      <c r="F104" s="316"/>
      <c r="G104" s="315">
        <v>4</v>
      </c>
      <c r="H104" s="182">
        <f t="shared" si="7"/>
        <v>3.225806451612903</v>
      </c>
      <c r="J104" s="56"/>
    </row>
    <row r="105" spans="3:10" ht="15" customHeight="1" x14ac:dyDescent="0.2">
      <c r="C105" s="71"/>
      <c r="D105" s="180" t="s">
        <v>25</v>
      </c>
      <c r="E105" s="181"/>
      <c r="F105" s="316"/>
      <c r="G105" s="315">
        <v>6</v>
      </c>
      <c r="H105" s="182">
        <f t="shared" ref="H105" si="8">(G105*100)/$G$76</f>
        <v>4.838709677419355</v>
      </c>
      <c r="J105" s="56"/>
    </row>
    <row r="106" spans="3:10" ht="15" customHeight="1" x14ac:dyDescent="0.2">
      <c r="C106" s="71"/>
      <c r="D106" s="180" t="s">
        <v>26</v>
      </c>
      <c r="E106" s="181"/>
      <c r="F106" s="316"/>
      <c r="G106" s="315">
        <v>1</v>
      </c>
      <c r="H106" s="182">
        <f t="shared" si="7"/>
        <v>0.80645161290322576</v>
      </c>
    </row>
    <row r="107" spans="3:10" ht="15" customHeight="1" x14ac:dyDescent="0.2">
      <c r="C107" s="71"/>
      <c r="D107" s="180" t="s">
        <v>27</v>
      </c>
      <c r="E107" s="181"/>
      <c r="F107" s="316"/>
      <c r="G107" s="315">
        <v>3</v>
      </c>
      <c r="H107" s="182">
        <f t="shared" si="7"/>
        <v>2.4193548387096775</v>
      </c>
    </row>
    <row r="108" spans="3:10" ht="15" customHeight="1" x14ac:dyDescent="0.2">
      <c r="C108" s="71"/>
      <c r="D108" s="180" t="s">
        <v>65</v>
      </c>
      <c r="E108" s="181"/>
      <c r="F108" s="316"/>
      <c r="G108" s="315">
        <v>1</v>
      </c>
      <c r="H108" s="182">
        <f t="shared" si="7"/>
        <v>0.80645161290322576</v>
      </c>
    </row>
    <row r="109" spans="3:10" ht="15" customHeight="1" x14ac:dyDescent="0.2">
      <c r="C109" s="71"/>
      <c r="D109" s="380" t="s">
        <v>136</v>
      </c>
      <c r="E109" s="376"/>
      <c r="F109" s="377"/>
      <c r="G109" s="381">
        <v>1</v>
      </c>
      <c r="H109" s="378">
        <f t="shared" si="7"/>
        <v>0.80645161290322576</v>
      </c>
    </row>
    <row r="110" spans="3:10" ht="15" customHeight="1" x14ac:dyDescent="0.2">
      <c r="C110" s="71"/>
      <c r="D110" s="379" t="s">
        <v>38</v>
      </c>
      <c r="E110" s="374"/>
      <c r="F110" s="375"/>
      <c r="G110" s="382">
        <v>1</v>
      </c>
      <c r="H110" s="383">
        <f t="shared" si="7"/>
        <v>0.80645161290322576</v>
      </c>
    </row>
    <row r="111" spans="3:10" ht="15" customHeight="1" x14ac:dyDescent="0.2">
      <c r="C111" s="71"/>
      <c r="D111" s="379" t="s">
        <v>40</v>
      </c>
      <c r="E111" s="374"/>
      <c r="F111" s="375"/>
      <c r="G111" s="382">
        <v>2</v>
      </c>
      <c r="H111" s="383">
        <f t="shared" si="7"/>
        <v>1.6129032258064515</v>
      </c>
    </row>
    <row r="112" spans="3:10" ht="15" customHeight="1" x14ac:dyDescent="0.2">
      <c r="C112" s="71"/>
      <c r="D112" s="379" t="s">
        <v>87</v>
      </c>
      <c r="E112" s="374"/>
      <c r="F112" s="375"/>
      <c r="G112" s="382">
        <v>1</v>
      </c>
      <c r="H112" s="383">
        <f t="shared" si="7"/>
        <v>0.80645161290322576</v>
      </c>
    </row>
    <row r="113" spans="3:9" ht="15" customHeight="1" x14ac:dyDescent="0.2">
      <c r="C113" s="71"/>
      <c r="D113" s="543" t="s">
        <v>29</v>
      </c>
      <c r="E113" s="544"/>
      <c r="F113" s="545"/>
      <c r="G113" s="546">
        <v>2</v>
      </c>
      <c r="H113" s="547">
        <f t="shared" si="7"/>
        <v>1.6129032258064515</v>
      </c>
    </row>
    <row r="114" spans="3:9" ht="15" customHeight="1" x14ac:dyDescent="0.2">
      <c r="D114" s="220" t="s">
        <v>218</v>
      </c>
      <c r="E114" s="28"/>
    </row>
    <row r="115" spans="3:9" ht="15" customHeight="1" x14ac:dyDescent="0.2">
      <c r="D115" s="257" t="s">
        <v>219</v>
      </c>
    </row>
    <row r="116" spans="3:9" ht="15" customHeight="1" x14ac:dyDescent="0.2"/>
    <row r="117" spans="3:9" ht="15.75" customHeight="1" x14ac:dyDescent="0.2">
      <c r="D117" s="72" t="s">
        <v>293</v>
      </c>
      <c r="E117" s="56"/>
      <c r="F117" s="56"/>
      <c r="G117" s="56"/>
    </row>
    <row r="118" spans="3:9" ht="6.95" customHeight="1" x14ac:dyDescent="0.2"/>
    <row r="119" spans="3:9" ht="18" customHeight="1" x14ac:dyDescent="0.2">
      <c r="D119" s="430"/>
      <c r="E119" s="427"/>
      <c r="F119" s="223"/>
      <c r="G119" s="224" t="s">
        <v>217</v>
      </c>
      <c r="H119" s="506"/>
      <c r="I119" s="133"/>
    </row>
    <row r="120" spans="3:9" ht="15.95" customHeight="1" x14ac:dyDescent="0.2">
      <c r="D120" s="428" t="s">
        <v>233</v>
      </c>
      <c r="E120" s="429"/>
      <c r="F120" s="354"/>
      <c r="G120" s="356">
        <v>17</v>
      </c>
      <c r="H120" s="79"/>
    </row>
    <row r="121" spans="3:9" ht="15.75" customHeight="1" x14ac:dyDescent="0.2">
      <c r="D121" s="425" t="s">
        <v>274</v>
      </c>
      <c r="E121" s="426"/>
      <c r="F121" s="434"/>
      <c r="G121" s="815">
        <f>G120/$F$40</f>
        <v>0.13709677419354838</v>
      </c>
      <c r="H121" s="78"/>
    </row>
    <row r="122" spans="3:9" ht="15.95" customHeight="1" x14ac:dyDescent="0.2">
      <c r="D122" s="355" t="s">
        <v>232</v>
      </c>
      <c r="E122" s="220"/>
      <c r="F122" s="197"/>
      <c r="G122" s="197"/>
    </row>
    <row r="123" spans="3:9" ht="15.95" customHeight="1" x14ac:dyDescent="0.2">
      <c r="D123" s="220" t="s">
        <v>218</v>
      </c>
    </row>
    <row r="124" spans="3:9" ht="15" customHeight="1" x14ac:dyDescent="0.2">
      <c r="D124" s="257" t="s">
        <v>219</v>
      </c>
    </row>
    <row r="125" spans="3:9" ht="15.95" customHeight="1" x14ac:dyDescent="0.2"/>
    <row r="126" spans="3:9" ht="6.95" customHeight="1" x14ac:dyDescent="0.2"/>
    <row r="127" spans="3:9" ht="15.95" customHeight="1" x14ac:dyDescent="0.2"/>
    <row r="128" spans="3:9"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sheetData>
  <mergeCells count="1">
    <mergeCell ref="D75:F75"/>
  </mergeCells>
  <phoneticPr fontId="0" type="noConversion"/>
  <pageMargins left="0.6692913385826772" right="0.47244094488188981" top="0.39370078740157483" bottom="0.6692913385826772" header="0" footer="0"/>
  <pageSetup paperSize="9" fitToHeight="0" orientation="portrait" r:id="rId1"/>
  <headerFooter alignWithMargins="0"/>
  <rowBreaks count="3" manualBreakCount="3">
    <brk id="43" min="2" max="10" man="1"/>
    <brk id="72" min="2" max="10" man="1"/>
    <brk id="116" min="2" max="10" man="1"/>
  </rowBreaks>
  <ignoredErrors>
    <ignoredError sqref="H17:I17"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8"/>
  <sheetViews>
    <sheetView showGridLines="0" zoomScaleNormal="100" workbookViewId="0"/>
  </sheetViews>
  <sheetFormatPr baseColWidth="10" defaultColWidth="9.140625" defaultRowHeight="12.75" x14ac:dyDescent="0.2"/>
  <cols>
    <col min="1" max="1" width="11.42578125" style="702" customWidth="1"/>
    <col min="2" max="2" width="5.7109375" style="702" customWidth="1"/>
    <col min="3" max="3" width="4" style="197" customWidth="1"/>
    <col min="4" max="4" width="4.140625" style="197" customWidth="1"/>
    <col min="5" max="5" width="18.7109375" style="197" customWidth="1"/>
    <col min="6" max="10" width="11" style="197" customWidth="1"/>
    <col min="11" max="11" width="6" style="197" customWidth="1"/>
    <col min="12" max="16384" width="9.140625" style="197"/>
  </cols>
  <sheetData>
    <row r="1" spans="1:8" ht="15.95" customHeight="1" x14ac:dyDescent="0.2">
      <c r="A1" s="701"/>
      <c r="B1" s="701"/>
      <c r="C1" s="196"/>
      <c r="D1" s="196"/>
      <c r="E1" s="196"/>
      <c r="F1" s="196"/>
      <c r="G1" s="196"/>
      <c r="H1" s="196"/>
    </row>
    <row r="2" spans="1:8" ht="12" customHeight="1" x14ac:dyDescent="0.2">
      <c r="A2" s="701"/>
      <c r="B2" s="2"/>
      <c r="C2" s="198"/>
      <c r="D2" s="198"/>
      <c r="E2" s="198"/>
      <c r="F2" s="198"/>
      <c r="G2" s="198"/>
      <c r="H2" s="198"/>
    </row>
    <row r="3" spans="1:8" ht="12" customHeight="1" x14ac:dyDescent="0.2">
      <c r="A3" s="701"/>
      <c r="B3" s="2"/>
      <c r="C3" s="198"/>
      <c r="D3" s="198"/>
      <c r="E3" s="198"/>
      <c r="F3" s="198"/>
      <c r="G3" s="198"/>
      <c r="H3" s="198"/>
    </row>
    <row r="4" spans="1:8" ht="12" customHeight="1" x14ac:dyDescent="0.2">
      <c r="A4" s="701"/>
      <c r="B4" s="2"/>
      <c r="C4" s="198"/>
      <c r="D4" s="198"/>
      <c r="E4" s="198"/>
      <c r="F4" s="198"/>
      <c r="G4" s="198"/>
      <c r="H4" s="198"/>
    </row>
    <row r="5" spans="1:8" ht="24" customHeight="1" x14ac:dyDescent="0.2">
      <c r="A5" s="701"/>
      <c r="B5" s="701"/>
    </row>
    <row r="6" spans="1:8" ht="18" customHeight="1" x14ac:dyDescent="0.2">
      <c r="C6" s="699" t="s">
        <v>158</v>
      </c>
    </row>
    <row r="7" spans="1:8" ht="18" customHeight="1" x14ac:dyDescent="0.2">
      <c r="C7" s="700" t="s">
        <v>159</v>
      </c>
    </row>
    <row r="8" spans="1:8" ht="9" customHeight="1" x14ac:dyDescent="0.2">
      <c r="D8" s="198"/>
      <c r="E8" s="198"/>
      <c r="F8" s="198"/>
      <c r="G8" s="198"/>
      <c r="H8" s="198"/>
    </row>
    <row r="9" spans="1:8" ht="15.75" customHeight="1" x14ac:dyDescent="0.2">
      <c r="C9" s="198"/>
    </row>
    <row r="10" spans="1:8" ht="6.75" customHeight="1" x14ac:dyDescent="0.2">
      <c r="C10" s="198"/>
      <c r="D10" s="198"/>
      <c r="E10" s="198"/>
      <c r="F10" s="198"/>
      <c r="G10" s="198"/>
      <c r="H10" s="198"/>
    </row>
    <row r="11" spans="1:8" ht="15.95" customHeight="1" x14ac:dyDescent="0.2">
      <c r="D11" s="199" t="s">
        <v>294</v>
      </c>
      <c r="E11" s="199"/>
      <c r="F11" s="198"/>
    </row>
    <row r="12" spans="1:8" ht="6.75" customHeight="1" x14ac:dyDescent="0.2"/>
    <row r="13" spans="1:8" ht="18" customHeight="1" x14ac:dyDescent="0.2">
      <c r="D13" s="373"/>
      <c r="E13" s="339"/>
      <c r="F13" s="412" t="s">
        <v>276</v>
      </c>
      <c r="G13" s="412" t="s">
        <v>217</v>
      </c>
      <c r="H13" s="412" t="s">
        <v>277</v>
      </c>
    </row>
    <row r="14" spans="1:8" ht="15.95" customHeight="1" x14ac:dyDescent="0.2">
      <c r="D14" s="320" t="s">
        <v>78</v>
      </c>
      <c r="E14" s="321"/>
      <c r="F14" s="630">
        <v>1</v>
      </c>
      <c r="G14" s="631">
        <v>1</v>
      </c>
      <c r="H14" s="631">
        <v>0</v>
      </c>
    </row>
    <row r="15" spans="1:8" ht="15.95" customHeight="1" x14ac:dyDescent="0.2">
      <c r="D15" s="322" t="s">
        <v>79</v>
      </c>
      <c r="E15" s="323"/>
      <c r="F15" s="632">
        <v>6</v>
      </c>
      <c r="G15" s="631">
        <v>5</v>
      </c>
      <c r="H15" s="631">
        <v>1</v>
      </c>
    </row>
    <row r="16" spans="1:8" ht="15.95" customHeight="1" x14ac:dyDescent="0.2">
      <c r="D16" s="322" t="s">
        <v>59</v>
      </c>
      <c r="E16" s="323"/>
      <c r="F16" s="632">
        <v>11</v>
      </c>
      <c r="G16" s="633">
        <v>9</v>
      </c>
      <c r="H16" s="633">
        <v>2</v>
      </c>
    </row>
    <row r="17" spans="4:10" ht="15.95" customHeight="1" x14ac:dyDescent="0.2">
      <c r="D17" s="322" t="s">
        <v>60</v>
      </c>
      <c r="E17" s="323"/>
      <c r="F17" s="632">
        <v>10</v>
      </c>
      <c r="G17" s="633">
        <v>8</v>
      </c>
      <c r="H17" s="633">
        <v>2</v>
      </c>
    </row>
    <row r="18" spans="4:10" ht="15.95" customHeight="1" x14ac:dyDescent="0.2">
      <c r="D18" s="322" t="s">
        <v>61</v>
      </c>
      <c r="E18" s="323"/>
      <c r="F18" s="632">
        <v>6</v>
      </c>
      <c r="G18" s="633">
        <v>3</v>
      </c>
      <c r="H18" s="633">
        <v>3</v>
      </c>
    </row>
    <row r="19" spans="4:10" ht="15.95" customHeight="1" x14ac:dyDescent="0.2">
      <c r="D19" s="336" t="s">
        <v>82</v>
      </c>
      <c r="E19" s="80"/>
      <c r="F19" s="632">
        <v>3</v>
      </c>
      <c r="G19" s="633">
        <v>3</v>
      </c>
      <c r="H19" s="633">
        <v>0</v>
      </c>
    </row>
    <row r="20" spans="4:10" ht="15.95" customHeight="1" x14ac:dyDescent="0.2">
      <c r="D20" s="514" t="s">
        <v>229</v>
      </c>
      <c r="E20" s="154"/>
      <c r="F20" s="407">
        <f>SUM(F14:F19)</f>
        <v>37</v>
      </c>
      <c r="G20" s="407">
        <f>SUM(G14:G19)</f>
        <v>29</v>
      </c>
      <c r="H20" s="407">
        <f>SUM(H14:H19)</f>
        <v>8</v>
      </c>
    </row>
    <row r="21" spans="4:10" ht="15.95" customHeight="1" x14ac:dyDescent="0.2">
      <c r="D21" s="220" t="s">
        <v>218</v>
      </c>
    </row>
    <row r="22" spans="4:10" ht="15.95" customHeight="1" x14ac:dyDescent="0.2">
      <c r="D22" s="257" t="s">
        <v>219</v>
      </c>
    </row>
    <row r="23" spans="4:10" ht="15.95" customHeight="1" x14ac:dyDescent="0.2"/>
    <row r="24" spans="4:10" ht="15.75" customHeight="1" x14ac:dyDescent="0.2">
      <c r="D24" s="199" t="s">
        <v>295</v>
      </c>
      <c r="E24" s="199"/>
      <c r="F24" s="198"/>
      <c r="G24" s="198"/>
      <c r="H24" s="198"/>
    </row>
    <row r="25" spans="4:10" ht="6.75" customHeight="1" x14ac:dyDescent="0.2">
      <c r="D25" s="199"/>
      <c r="E25" s="199"/>
      <c r="F25" s="198"/>
      <c r="G25" s="198"/>
      <c r="H25" s="198"/>
      <c r="I25" s="208"/>
      <c r="J25" s="208"/>
    </row>
    <row r="26" spans="4:10" ht="18" customHeight="1" x14ac:dyDescent="0.2">
      <c r="D26" s="373"/>
      <c r="E26" s="339"/>
      <c r="F26" s="412" t="s">
        <v>276</v>
      </c>
      <c r="G26" s="412" t="s">
        <v>217</v>
      </c>
      <c r="H26" s="412" t="s">
        <v>277</v>
      </c>
      <c r="I26" s="506"/>
      <c r="J26" s="208"/>
    </row>
    <row r="27" spans="4:10" ht="15.75" customHeight="1" x14ac:dyDescent="0.2">
      <c r="D27" s="390" t="s">
        <v>305</v>
      </c>
      <c r="E27" s="172"/>
      <c r="F27" s="630">
        <v>9</v>
      </c>
      <c r="G27" s="631">
        <v>7</v>
      </c>
      <c r="H27" s="631">
        <v>2</v>
      </c>
      <c r="I27" s="208"/>
      <c r="J27" s="208"/>
    </row>
    <row r="28" spans="4:10" ht="15.75" customHeight="1" x14ac:dyDescent="0.2">
      <c r="D28" s="391" t="s">
        <v>303</v>
      </c>
      <c r="E28" s="392"/>
      <c r="F28" s="632">
        <v>3</v>
      </c>
      <c r="G28" s="631">
        <v>3</v>
      </c>
      <c r="H28" s="631">
        <v>0</v>
      </c>
      <c r="I28" s="208"/>
      <c r="J28" s="208"/>
    </row>
    <row r="29" spans="4:10" ht="15.75" customHeight="1" x14ac:dyDescent="0.2">
      <c r="D29" s="391" t="s">
        <v>304</v>
      </c>
      <c r="E29" s="392"/>
      <c r="F29" s="632">
        <v>25</v>
      </c>
      <c r="G29" s="633">
        <v>19</v>
      </c>
      <c r="H29" s="633">
        <v>6</v>
      </c>
      <c r="I29" s="208"/>
      <c r="J29" s="208"/>
    </row>
    <row r="30" spans="4:10" ht="15.75" customHeight="1" x14ac:dyDescent="0.2">
      <c r="D30" s="514" t="s">
        <v>229</v>
      </c>
      <c r="E30" s="154"/>
      <c r="F30" s="407">
        <f>SUM(F27:F29)</f>
        <v>37</v>
      </c>
      <c r="G30" s="407">
        <f>SUM(G27:G29)</f>
        <v>29</v>
      </c>
      <c r="H30" s="407">
        <f>SUM(H27:H29)</f>
        <v>8</v>
      </c>
      <c r="I30" s="208"/>
      <c r="J30" s="208"/>
    </row>
    <row r="31" spans="4:10" ht="15.75" customHeight="1" x14ac:dyDescent="0.2">
      <c r="D31" s="463" t="s">
        <v>306</v>
      </c>
      <c r="E31" s="372"/>
      <c r="F31" s="371"/>
      <c r="G31" s="371"/>
      <c r="H31" s="371"/>
      <c r="I31" s="208"/>
      <c r="J31" s="208"/>
    </row>
    <row r="32" spans="4:10" ht="15.75" customHeight="1" x14ac:dyDescent="0.2">
      <c r="D32" s="220" t="s">
        <v>218</v>
      </c>
      <c r="E32" s="199"/>
      <c r="F32" s="198"/>
      <c r="G32" s="198"/>
      <c r="H32" s="198"/>
      <c r="I32" s="208"/>
      <c r="J32" s="208"/>
    </row>
    <row r="33" spans="3:10" ht="15.75" customHeight="1" x14ac:dyDescent="0.2">
      <c r="D33" s="257" t="s">
        <v>219</v>
      </c>
      <c r="E33" s="199"/>
      <c r="F33" s="198"/>
      <c r="G33" s="198"/>
      <c r="H33" s="198"/>
      <c r="I33" s="208"/>
      <c r="J33" s="208"/>
    </row>
    <row r="34" spans="3:10" ht="15.75" customHeight="1" x14ac:dyDescent="0.2">
      <c r="D34" s="199"/>
      <c r="E34" s="199"/>
      <c r="F34" s="198"/>
      <c r="G34" s="198"/>
      <c r="H34" s="198"/>
      <c r="I34" s="208"/>
      <c r="J34" s="208"/>
    </row>
    <row r="35" spans="3:10" ht="15.75" customHeight="1" x14ac:dyDescent="0.2">
      <c r="D35" s="199" t="s">
        <v>296</v>
      </c>
      <c r="E35" s="199"/>
      <c r="F35" s="198"/>
      <c r="G35" s="198"/>
      <c r="H35" s="198"/>
      <c r="I35" s="208"/>
      <c r="J35" s="208"/>
    </row>
    <row r="36" spans="3:10" ht="6.75" customHeight="1" x14ac:dyDescent="0.2">
      <c r="D36" s="199"/>
      <c r="E36" s="199"/>
      <c r="F36" s="198"/>
      <c r="G36" s="198"/>
      <c r="H36" s="198"/>
      <c r="I36" s="208"/>
      <c r="J36" s="208"/>
    </row>
    <row r="37" spans="3:10" ht="18" customHeight="1" x14ac:dyDescent="0.2">
      <c r="D37" s="373"/>
      <c r="E37" s="339"/>
      <c r="F37" s="412" t="s">
        <v>276</v>
      </c>
      <c r="G37" s="412" t="s">
        <v>217</v>
      </c>
      <c r="H37" s="412" t="s">
        <v>277</v>
      </c>
      <c r="I37" s="506"/>
      <c r="J37" s="208"/>
    </row>
    <row r="38" spans="3:10" ht="15.75" customHeight="1" x14ac:dyDescent="0.2">
      <c r="D38" s="390" t="s">
        <v>307</v>
      </c>
      <c r="E38" s="172"/>
      <c r="F38" s="630">
        <v>25</v>
      </c>
      <c r="G38" s="631">
        <v>17</v>
      </c>
      <c r="H38" s="631">
        <v>8</v>
      </c>
      <c r="I38" s="208"/>
      <c r="J38" s="208"/>
    </row>
    <row r="39" spans="3:10" ht="15.75" customHeight="1" x14ac:dyDescent="0.2">
      <c r="D39" s="391" t="s">
        <v>308</v>
      </c>
      <c r="E39" s="392"/>
      <c r="F39" s="632">
        <v>12</v>
      </c>
      <c r="G39" s="633">
        <v>12</v>
      </c>
      <c r="H39" s="633">
        <v>0</v>
      </c>
      <c r="I39" s="208"/>
      <c r="J39" s="208"/>
    </row>
    <row r="40" spans="3:10" ht="15.75" customHeight="1" x14ac:dyDescent="0.2">
      <c r="D40" s="514" t="s">
        <v>229</v>
      </c>
      <c r="E40" s="154"/>
      <c r="F40" s="407">
        <f>SUM(F38:F39)</f>
        <v>37</v>
      </c>
      <c r="G40" s="407">
        <f>SUM(G38:G39)</f>
        <v>29</v>
      </c>
      <c r="H40" s="407">
        <f>SUM(H38:H39)</f>
        <v>8</v>
      </c>
    </row>
    <row r="41" spans="3:10" ht="15.75" customHeight="1" x14ac:dyDescent="0.2">
      <c r="D41" s="220" t="s">
        <v>218</v>
      </c>
      <c r="E41" s="199"/>
      <c r="F41" s="198"/>
      <c r="G41" s="198"/>
      <c r="H41" s="198"/>
    </row>
    <row r="42" spans="3:10" ht="15.75" customHeight="1" x14ac:dyDescent="0.2">
      <c r="D42" s="257" t="s">
        <v>219</v>
      </c>
    </row>
    <row r="43" spans="3:10" ht="15.95" customHeight="1" x14ac:dyDescent="0.2">
      <c r="C43" s="208"/>
      <c r="E43" s="199"/>
      <c r="F43" s="208"/>
      <c r="G43" s="208"/>
      <c r="H43" s="208"/>
    </row>
    <row r="44" spans="3:10" ht="15.95" customHeight="1" x14ac:dyDescent="0.2">
      <c r="D44" s="199" t="s">
        <v>297</v>
      </c>
    </row>
    <row r="45" spans="3:10" ht="6.75" customHeight="1" x14ac:dyDescent="0.2"/>
    <row r="46" spans="3:10" ht="18" customHeight="1" x14ac:dyDescent="0.2">
      <c r="D46" s="852" t="s">
        <v>230</v>
      </c>
      <c r="E46" s="853"/>
      <c r="F46" s="854"/>
      <c r="G46" s="412" t="s">
        <v>276</v>
      </c>
      <c r="H46" s="60" t="s">
        <v>43</v>
      </c>
    </row>
    <row r="47" spans="3:10" ht="15.95" customHeight="1" x14ac:dyDescent="0.2">
      <c r="D47" s="498" t="s">
        <v>3</v>
      </c>
      <c r="E47" s="374"/>
      <c r="F47" s="375"/>
      <c r="G47" s="499">
        <v>1</v>
      </c>
      <c r="H47" s="658">
        <f t="shared" ref="H47:H62" si="0">G47*100/$G$63</f>
        <v>2.7027027027027026</v>
      </c>
    </row>
    <row r="48" spans="3:10" ht="15.95" customHeight="1" x14ac:dyDescent="0.2">
      <c r="D48" s="498" t="s">
        <v>98</v>
      </c>
      <c r="E48" s="374"/>
      <c r="F48" s="375"/>
      <c r="G48" s="382">
        <v>1</v>
      </c>
      <c r="H48" s="651">
        <f t="shared" si="0"/>
        <v>2.7027027027027026</v>
      </c>
    </row>
    <row r="49" spans="3:8" ht="15.95" customHeight="1" x14ac:dyDescent="0.2">
      <c r="D49" s="195" t="s">
        <v>8</v>
      </c>
      <c r="E49" s="28"/>
      <c r="F49" s="71"/>
      <c r="G49" s="314">
        <v>2</v>
      </c>
      <c r="H49" s="656">
        <f t="shared" si="0"/>
        <v>5.4054054054054053</v>
      </c>
    </row>
    <row r="50" spans="3:8" ht="15.95" customHeight="1" x14ac:dyDescent="0.2">
      <c r="D50" s="183" t="s">
        <v>85</v>
      </c>
      <c r="E50" s="181"/>
      <c r="F50" s="316"/>
      <c r="G50" s="315">
        <v>1</v>
      </c>
      <c r="H50" s="655">
        <f t="shared" si="0"/>
        <v>2.7027027027027026</v>
      </c>
    </row>
    <row r="51" spans="3:8" ht="15.95" customHeight="1" x14ac:dyDescent="0.2">
      <c r="D51" s="180" t="s">
        <v>10</v>
      </c>
      <c r="E51" s="181"/>
      <c r="F51" s="316"/>
      <c r="G51" s="315">
        <v>1</v>
      </c>
      <c r="H51" s="651">
        <f t="shared" si="0"/>
        <v>2.7027027027027026</v>
      </c>
    </row>
    <row r="52" spans="3:8" ht="15.95" customHeight="1" x14ac:dyDescent="0.2">
      <c r="D52" s="180" t="s">
        <v>12</v>
      </c>
      <c r="E52" s="181"/>
      <c r="F52" s="316"/>
      <c r="G52" s="315">
        <v>11</v>
      </c>
      <c r="H52" s="655">
        <f t="shared" si="0"/>
        <v>29.72972972972973</v>
      </c>
    </row>
    <row r="53" spans="3:8" ht="15.95" customHeight="1" x14ac:dyDescent="0.2">
      <c r="D53" s="180" t="s">
        <v>13</v>
      </c>
      <c r="E53" s="181"/>
      <c r="F53" s="316"/>
      <c r="G53" s="315">
        <v>3</v>
      </c>
      <c r="H53" s="651">
        <f t="shared" si="0"/>
        <v>8.1081081081081088</v>
      </c>
    </row>
    <row r="54" spans="3:8" ht="15.95" customHeight="1" x14ac:dyDescent="0.2">
      <c r="D54" s="180" t="s">
        <v>37</v>
      </c>
      <c r="E54" s="181"/>
      <c r="F54" s="316"/>
      <c r="G54" s="315">
        <v>1</v>
      </c>
      <c r="H54" s="655">
        <f t="shared" si="0"/>
        <v>2.7027027027027026</v>
      </c>
    </row>
    <row r="55" spans="3:8" ht="15.95" customHeight="1" x14ac:dyDescent="0.2">
      <c r="D55" s="180" t="s">
        <v>19</v>
      </c>
      <c r="E55" s="181"/>
      <c r="F55" s="316"/>
      <c r="G55" s="315">
        <v>4</v>
      </c>
      <c r="H55" s="651">
        <f t="shared" si="0"/>
        <v>10.810810810810811</v>
      </c>
    </row>
    <row r="56" spans="3:8" ht="15.95" customHeight="1" x14ac:dyDescent="0.2">
      <c r="D56" s="180" t="s">
        <v>48</v>
      </c>
      <c r="E56" s="181"/>
      <c r="F56" s="316"/>
      <c r="G56" s="315">
        <v>1</v>
      </c>
      <c r="H56" s="656">
        <f t="shared" si="0"/>
        <v>2.7027027027027026</v>
      </c>
    </row>
    <row r="57" spans="3:8" ht="15.95" customHeight="1" x14ac:dyDescent="0.2">
      <c r="D57" s="180" t="s">
        <v>49</v>
      </c>
      <c r="E57" s="181"/>
      <c r="F57" s="316"/>
      <c r="G57" s="315">
        <v>4</v>
      </c>
      <c r="H57" s="655">
        <f t="shared" si="0"/>
        <v>10.810810810810811</v>
      </c>
    </row>
    <row r="58" spans="3:8" ht="15.95" customHeight="1" x14ac:dyDescent="0.2">
      <c r="D58" s="180" t="s">
        <v>128</v>
      </c>
      <c r="E58" s="181"/>
      <c r="F58" s="316"/>
      <c r="G58" s="315">
        <v>1</v>
      </c>
      <c r="H58" s="651">
        <f t="shared" si="0"/>
        <v>2.7027027027027026</v>
      </c>
    </row>
    <row r="59" spans="3:8" ht="15.95" customHeight="1" x14ac:dyDescent="0.2">
      <c r="D59" s="180" t="s">
        <v>25</v>
      </c>
      <c r="E59" s="181"/>
      <c r="F59" s="316"/>
      <c r="G59" s="315">
        <v>2</v>
      </c>
      <c r="H59" s="656">
        <f t="shared" si="0"/>
        <v>5.4054054054054053</v>
      </c>
    </row>
    <row r="60" spans="3:8" ht="15.95" customHeight="1" x14ac:dyDescent="0.2">
      <c r="D60" s="180" t="s">
        <v>26</v>
      </c>
      <c r="E60" s="181"/>
      <c r="F60" s="316"/>
      <c r="G60" s="315">
        <v>1</v>
      </c>
      <c r="H60" s="655">
        <f t="shared" si="0"/>
        <v>2.7027027027027026</v>
      </c>
    </row>
    <row r="61" spans="3:8" ht="15.95" customHeight="1" x14ac:dyDescent="0.2">
      <c r="C61" s="201"/>
      <c r="D61" s="635" t="s">
        <v>27</v>
      </c>
      <c r="E61" s="181"/>
      <c r="F61" s="316"/>
      <c r="G61" s="315">
        <v>2</v>
      </c>
      <c r="H61" s="655">
        <f t="shared" si="0"/>
        <v>5.4054054054054053</v>
      </c>
    </row>
    <row r="62" spans="3:8" ht="15.95" customHeight="1" x14ac:dyDescent="0.2">
      <c r="C62" s="201"/>
      <c r="D62" s="636" t="s">
        <v>40</v>
      </c>
      <c r="E62" s="637"/>
      <c r="F62" s="638"/>
      <c r="G62" s="639">
        <v>1</v>
      </c>
      <c r="H62" s="659">
        <f t="shared" si="0"/>
        <v>2.7027027027027026</v>
      </c>
    </row>
    <row r="63" spans="3:8" ht="15.95" customHeight="1" x14ac:dyDescent="0.2">
      <c r="D63" s="65"/>
      <c r="E63" s="317"/>
      <c r="F63" s="66" t="s">
        <v>229</v>
      </c>
      <c r="G63" s="407">
        <f>SUM(G47:G62)</f>
        <v>37</v>
      </c>
      <c r="H63" s="134">
        <f>SUM(H47:H62)</f>
        <v>100.00000000000001</v>
      </c>
    </row>
    <row r="64" spans="3:8" ht="15.95" customHeight="1" x14ac:dyDescent="0.2">
      <c r="D64" s="220" t="s">
        <v>218</v>
      </c>
    </row>
    <row r="65" spans="4:4" ht="15.95" customHeight="1" x14ac:dyDescent="0.2">
      <c r="D65" s="257" t="s">
        <v>219</v>
      </c>
    </row>
    <row r="66" spans="4:4" ht="15.95" customHeight="1" x14ac:dyDescent="0.2"/>
    <row r="67" spans="4:4" ht="15.95" customHeight="1" x14ac:dyDescent="0.2"/>
    <row r="68" spans="4:4" ht="15.95" customHeight="1" x14ac:dyDescent="0.2"/>
    <row r="69" spans="4:4" ht="15.95" customHeight="1" x14ac:dyDescent="0.2"/>
    <row r="70" spans="4:4" ht="15.95" customHeight="1" x14ac:dyDescent="0.2"/>
    <row r="71" spans="4:4" ht="15.95" customHeight="1" x14ac:dyDescent="0.2"/>
    <row r="72" spans="4:4" ht="15.95" customHeight="1" x14ac:dyDescent="0.2"/>
    <row r="73" spans="4:4" ht="15.95" customHeight="1" x14ac:dyDescent="0.2"/>
    <row r="74" spans="4:4" ht="15.95" customHeight="1" x14ac:dyDescent="0.2"/>
    <row r="75" spans="4:4" ht="15.95" customHeight="1" x14ac:dyDescent="0.2"/>
    <row r="76" spans="4:4" ht="15.95" customHeight="1" x14ac:dyDescent="0.2"/>
    <row r="77" spans="4:4" ht="15.95" customHeight="1" x14ac:dyDescent="0.2"/>
    <row r="78" spans="4:4" ht="15.95" customHeight="1" x14ac:dyDescent="0.2"/>
    <row r="79" spans="4:4" ht="15.95" customHeight="1" x14ac:dyDescent="0.2"/>
    <row r="80" spans="4:4"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sheetData>
  <mergeCells count="1">
    <mergeCell ref="D46:F46"/>
  </mergeCells>
  <pageMargins left="0.6692913385826772" right="0.47244094488188981" top="0.39370078740157483" bottom="0.6692913385826772" header="0" footer="0"/>
  <pageSetup paperSize="9" fitToHeight="0" orientation="portrait" r:id="rId1"/>
  <headerFooter alignWithMargins="0"/>
  <rowBreaks count="1" manualBreakCount="1">
    <brk id="43" min="2"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85"/>
  <sheetViews>
    <sheetView showGridLines="0" zoomScaleNormal="100" workbookViewId="0"/>
  </sheetViews>
  <sheetFormatPr baseColWidth="10" defaultColWidth="9.140625" defaultRowHeight="12.75" x14ac:dyDescent="0.2"/>
  <cols>
    <col min="1" max="1" width="11.42578125" style="702" customWidth="1"/>
    <col min="2" max="2" width="5.7109375" style="702" customWidth="1"/>
    <col min="3" max="3" width="4" style="197" customWidth="1"/>
    <col min="4" max="4" width="5.42578125" style="197" customWidth="1"/>
    <col min="5" max="5" width="18.85546875" style="197" customWidth="1"/>
    <col min="6" max="10" width="11" style="197" customWidth="1"/>
    <col min="11" max="11" width="8.42578125" style="197" customWidth="1"/>
    <col min="12" max="12" width="6.28515625" style="197" customWidth="1"/>
    <col min="13" max="16384" width="9.140625" style="197"/>
  </cols>
  <sheetData>
    <row r="1" spans="1:9" ht="15.95" customHeight="1" x14ac:dyDescent="0.2">
      <c r="A1" s="701"/>
      <c r="B1" s="701"/>
      <c r="C1" s="196"/>
      <c r="D1" s="196"/>
      <c r="E1" s="196"/>
      <c r="F1" s="196"/>
      <c r="G1" s="196"/>
      <c r="H1" s="196"/>
    </row>
    <row r="2" spans="1:9" ht="12" customHeight="1" x14ac:dyDescent="0.2">
      <c r="A2" s="701"/>
      <c r="B2" s="2"/>
      <c r="C2" s="198"/>
      <c r="D2" s="198"/>
      <c r="E2" s="198"/>
      <c r="F2" s="198"/>
      <c r="G2" s="198"/>
      <c r="H2" s="198"/>
    </row>
    <row r="3" spans="1:9" ht="12" customHeight="1" x14ac:dyDescent="0.2">
      <c r="A3" s="701"/>
      <c r="B3" s="2"/>
      <c r="C3" s="198"/>
      <c r="D3" s="198"/>
      <c r="E3" s="198"/>
      <c r="F3" s="198"/>
      <c r="G3" s="198"/>
      <c r="H3" s="198"/>
    </row>
    <row r="4" spans="1:9" ht="12" customHeight="1" x14ac:dyDescent="0.2">
      <c r="A4" s="701"/>
      <c r="B4" s="2"/>
      <c r="C4" s="198"/>
      <c r="D4" s="198"/>
      <c r="E4" s="198"/>
      <c r="F4" s="198"/>
      <c r="G4" s="198"/>
      <c r="H4" s="198"/>
    </row>
    <row r="5" spans="1:9" ht="24" customHeight="1" x14ac:dyDescent="0.2">
      <c r="A5" s="701"/>
      <c r="B5" s="701"/>
    </row>
    <row r="6" spans="1:9" ht="18" customHeight="1" x14ac:dyDescent="0.2">
      <c r="C6" s="699" t="s">
        <v>158</v>
      </c>
    </row>
    <row r="7" spans="1:9" ht="18" customHeight="1" x14ac:dyDescent="0.2">
      <c r="C7" s="700" t="s">
        <v>159</v>
      </c>
    </row>
    <row r="8" spans="1:9" ht="9" customHeight="1" x14ac:dyDescent="0.2">
      <c r="D8" s="198"/>
      <c r="E8" s="198"/>
      <c r="F8" s="198"/>
      <c r="G8" s="198"/>
      <c r="H8" s="198"/>
    </row>
    <row r="9" spans="1:9" ht="15.75" customHeight="1" x14ac:dyDescent="0.2">
      <c r="C9" s="198"/>
    </row>
    <row r="10" spans="1:9" ht="15.75" customHeight="1" x14ac:dyDescent="0.2"/>
    <row r="11" spans="1:9" ht="6.75" customHeight="1" x14ac:dyDescent="0.2"/>
    <row r="12" spans="1:9" ht="18" customHeight="1" x14ac:dyDescent="0.2">
      <c r="D12" s="373"/>
      <c r="E12" s="339"/>
      <c r="F12" s="412" t="s">
        <v>276</v>
      </c>
      <c r="G12" s="412" t="s">
        <v>217</v>
      </c>
      <c r="H12" s="412" t="s">
        <v>277</v>
      </c>
      <c r="I12" s="506"/>
    </row>
    <row r="13" spans="1:9" ht="15.75" customHeight="1" x14ac:dyDescent="0.2">
      <c r="D13" s="404" t="s">
        <v>309</v>
      </c>
      <c r="E13" s="399"/>
      <c r="F13" s="405">
        <v>19</v>
      </c>
      <c r="G13" s="405">
        <v>0</v>
      </c>
      <c r="H13" s="405">
        <v>19</v>
      </c>
    </row>
    <row r="14" spans="1:9" ht="15.75" customHeight="1" x14ac:dyDescent="0.2">
      <c r="D14" s="401" t="s">
        <v>310</v>
      </c>
      <c r="E14" s="827"/>
      <c r="F14" s="402">
        <v>14</v>
      </c>
      <c r="G14" s="403" t="s">
        <v>2</v>
      </c>
      <c r="H14" s="402">
        <v>14</v>
      </c>
    </row>
    <row r="15" spans="1:9" ht="15.75" customHeight="1" x14ac:dyDescent="0.2">
      <c r="D15" s="828" t="s">
        <v>311</v>
      </c>
      <c r="E15" s="829"/>
      <c r="F15" s="830">
        <v>5</v>
      </c>
      <c r="G15" s="817" t="s">
        <v>2</v>
      </c>
      <c r="H15" s="817">
        <v>5</v>
      </c>
    </row>
    <row r="16" spans="1:9" ht="15.75" customHeight="1" x14ac:dyDescent="0.2">
      <c r="D16" s="404" t="s">
        <v>312</v>
      </c>
      <c r="E16" s="400"/>
      <c r="F16" s="406">
        <v>5</v>
      </c>
      <c r="G16" s="405">
        <v>0</v>
      </c>
      <c r="H16" s="405">
        <v>5</v>
      </c>
    </row>
    <row r="17" spans="3:9" ht="15.75" customHeight="1" x14ac:dyDescent="0.2">
      <c r="D17" s="629" t="s">
        <v>278</v>
      </c>
      <c r="E17" s="392"/>
      <c r="F17" s="174">
        <v>0</v>
      </c>
      <c r="G17" s="600" t="s">
        <v>2</v>
      </c>
      <c r="H17" s="173">
        <v>0</v>
      </c>
    </row>
    <row r="18" spans="3:9" ht="15.75" customHeight="1" x14ac:dyDescent="0.2">
      <c r="D18" s="629" t="s">
        <v>279</v>
      </c>
      <c r="E18" s="392"/>
      <c r="F18" s="174">
        <v>0</v>
      </c>
      <c r="G18" s="600" t="s">
        <v>2</v>
      </c>
      <c r="H18" s="488">
        <v>0</v>
      </c>
    </row>
    <row r="19" spans="3:9" ht="15.75" customHeight="1" x14ac:dyDescent="0.2">
      <c r="D19" s="629" t="s">
        <v>280</v>
      </c>
      <c r="E19" s="392"/>
      <c r="F19" s="174">
        <v>5</v>
      </c>
      <c r="G19" s="600" t="s">
        <v>2</v>
      </c>
      <c r="H19" s="488">
        <v>5</v>
      </c>
    </row>
    <row r="20" spans="3:9" ht="15.75" customHeight="1" x14ac:dyDescent="0.2">
      <c r="D20" s="404" t="s">
        <v>313</v>
      </c>
      <c r="E20" s="400"/>
      <c r="F20" s="406">
        <v>2</v>
      </c>
      <c r="G20" s="405">
        <v>0</v>
      </c>
      <c r="H20" s="405">
        <v>2</v>
      </c>
    </row>
    <row r="21" spans="3:9" ht="15.75" customHeight="1" x14ac:dyDescent="0.2">
      <c r="D21" s="629" t="s">
        <v>314</v>
      </c>
      <c r="E21" s="392"/>
      <c r="F21" s="174">
        <v>1</v>
      </c>
      <c r="G21" s="600" t="s">
        <v>2</v>
      </c>
      <c r="H21" s="173">
        <v>1</v>
      </c>
    </row>
    <row r="22" spans="3:9" ht="15.75" customHeight="1" x14ac:dyDescent="0.2">
      <c r="D22" s="629" t="s">
        <v>286</v>
      </c>
      <c r="E22" s="392"/>
      <c r="F22" s="174">
        <v>1</v>
      </c>
      <c r="G22" s="600" t="s">
        <v>2</v>
      </c>
      <c r="H22" s="488">
        <v>1</v>
      </c>
    </row>
    <row r="23" spans="3:9" ht="15.75" customHeight="1" x14ac:dyDescent="0.2">
      <c r="D23" s="514" t="s">
        <v>229</v>
      </c>
      <c r="E23" s="154"/>
      <c r="F23" s="407">
        <f>G23+H23</f>
        <v>26</v>
      </c>
      <c r="G23" s="407">
        <f>G13+G16</f>
        <v>0</v>
      </c>
      <c r="H23" s="407">
        <f>H13+H16+H20</f>
        <v>26</v>
      </c>
    </row>
    <row r="24" spans="3:9" ht="15.75" customHeight="1" x14ac:dyDescent="0.2">
      <c r="D24" s="358" t="s">
        <v>315</v>
      </c>
      <c r="E24" s="358"/>
      <c r="F24" s="29"/>
      <c r="G24" s="29"/>
      <c r="H24" s="29"/>
    </row>
    <row r="25" spans="3:9" ht="15.75" customHeight="1" x14ac:dyDescent="0.2">
      <c r="D25" s="220" t="s">
        <v>218</v>
      </c>
    </row>
    <row r="26" spans="3:9" ht="15.75" customHeight="1" x14ac:dyDescent="0.2">
      <c r="C26" s="198"/>
      <c r="D26" s="257" t="s">
        <v>219</v>
      </c>
      <c r="E26" s="198"/>
      <c r="F26" s="198"/>
      <c r="G26" s="198"/>
      <c r="H26" s="198"/>
    </row>
    <row r="27" spans="3:9" ht="15.75" customHeight="1" x14ac:dyDescent="0.2">
      <c r="C27" s="198"/>
      <c r="D27" s="199"/>
      <c r="E27" s="198"/>
      <c r="F27" s="198"/>
      <c r="G27" s="198"/>
      <c r="H27" s="198"/>
    </row>
    <row r="28" spans="3:9" ht="15.75" customHeight="1" x14ac:dyDescent="0.2">
      <c r="C28" s="198"/>
      <c r="D28" s="257"/>
      <c r="E28" s="198"/>
      <c r="F28" s="198"/>
      <c r="G28" s="198"/>
      <c r="H28" s="198"/>
    </row>
    <row r="29" spans="3:9" ht="6.75" customHeight="1" x14ac:dyDescent="0.2">
      <c r="C29" s="198"/>
      <c r="D29" s="257"/>
      <c r="E29" s="198"/>
      <c r="F29" s="198"/>
      <c r="G29" s="198"/>
      <c r="H29" s="198"/>
    </row>
    <row r="30" spans="3:9" ht="15.75" customHeight="1" x14ac:dyDescent="0.2">
      <c r="C30" s="198"/>
      <c r="D30" s="302" t="s">
        <v>299</v>
      </c>
      <c r="E30" s="198"/>
      <c r="F30" s="198"/>
      <c r="G30" s="198"/>
      <c r="H30" s="198"/>
    </row>
    <row r="31" spans="3:9" ht="6.75" customHeight="1" x14ac:dyDescent="0.2">
      <c r="C31" s="198"/>
      <c r="D31" s="302"/>
      <c r="E31" s="198"/>
      <c r="F31" s="198"/>
      <c r="G31" s="198"/>
      <c r="H31" s="198"/>
      <c r="I31" s="196"/>
    </row>
    <row r="32" spans="3:9" ht="18" customHeight="1" x14ac:dyDescent="0.2">
      <c r="C32" s="198"/>
      <c r="D32" s="274" t="s">
        <v>268</v>
      </c>
      <c r="E32" s="318"/>
      <c r="F32" s="412" t="s">
        <v>277</v>
      </c>
      <c r="G32" s="411" t="s">
        <v>43</v>
      </c>
      <c r="H32" s="551"/>
      <c r="I32" s="552"/>
    </row>
    <row r="33" spans="3:10" ht="15.75" customHeight="1" x14ac:dyDescent="0.2">
      <c r="C33" s="198"/>
      <c r="D33" s="823" t="s">
        <v>78</v>
      </c>
      <c r="E33" s="824"/>
      <c r="F33" s="825">
        <v>1</v>
      </c>
      <c r="G33" s="294">
        <f>F33*100/$F$39</f>
        <v>3.8461538461538463</v>
      </c>
      <c r="H33" s="550"/>
      <c r="I33" s="548"/>
    </row>
    <row r="34" spans="3:10" ht="15.75" customHeight="1" x14ac:dyDescent="0.2">
      <c r="C34" s="198"/>
      <c r="D34" s="826" t="s">
        <v>79</v>
      </c>
      <c r="E34" s="184"/>
      <c r="F34" s="420">
        <v>1</v>
      </c>
      <c r="G34" s="295">
        <f t="shared" ref="G34:G38" si="0">F34*100/$F$39</f>
        <v>3.8461538461538463</v>
      </c>
      <c r="H34" s="553"/>
      <c r="I34" s="549"/>
    </row>
    <row r="35" spans="3:10" ht="15.75" customHeight="1" x14ac:dyDescent="0.2">
      <c r="C35" s="198"/>
      <c r="D35" s="826" t="s">
        <v>59</v>
      </c>
      <c r="E35" s="184"/>
      <c r="F35" s="420">
        <v>7</v>
      </c>
      <c r="G35" s="295">
        <f t="shared" si="0"/>
        <v>26.923076923076923</v>
      </c>
      <c r="H35" s="553"/>
      <c r="I35" s="549"/>
    </row>
    <row r="36" spans="3:10" ht="15.75" customHeight="1" x14ac:dyDescent="0.2">
      <c r="C36" s="198"/>
      <c r="D36" s="826" t="s">
        <v>60</v>
      </c>
      <c r="E36" s="184"/>
      <c r="F36" s="420">
        <v>10</v>
      </c>
      <c r="G36" s="295">
        <f t="shared" si="0"/>
        <v>38.46153846153846</v>
      </c>
      <c r="H36" s="553"/>
      <c r="I36" s="549"/>
    </row>
    <row r="37" spans="3:10" ht="15.75" customHeight="1" x14ac:dyDescent="0.2">
      <c r="C37" s="198"/>
      <c r="D37" s="826" t="s">
        <v>61</v>
      </c>
      <c r="E37" s="184"/>
      <c r="F37" s="420">
        <v>5</v>
      </c>
      <c r="G37" s="295">
        <f t="shared" si="0"/>
        <v>19.23076923076923</v>
      </c>
      <c r="H37" s="553"/>
      <c r="I37" s="549"/>
    </row>
    <row r="38" spans="3:10" ht="15.75" customHeight="1" x14ac:dyDescent="0.2">
      <c r="C38" s="198"/>
      <c r="D38" s="336" t="s">
        <v>82</v>
      </c>
      <c r="E38" s="80"/>
      <c r="F38" s="69">
        <v>2</v>
      </c>
      <c r="G38" s="556">
        <f t="shared" si="0"/>
        <v>7.6923076923076925</v>
      </c>
      <c r="H38" s="553"/>
      <c r="I38" s="549"/>
      <c r="J38" s="196"/>
    </row>
    <row r="39" spans="3:10" ht="15.75" customHeight="1" x14ac:dyDescent="0.2">
      <c r="C39" s="198"/>
      <c r="D39" s="319"/>
      <c r="E39" s="396" t="s">
        <v>229</v>
      </c>
      <c r="F39" s="75">
        <f>SUM(F33:F38)</f>
        <v>26</v>
      </c>
      <c r="G39" s="555">
        <f>SUM(G33:G38)</f>
        <v>99.999999999999986</v>
      </c>
      <c r="H39" s="554"/>
      <c r="I39" s="418"/>
      <c r="J39" s="196"/>
    </row>
    <row r="40" spans="3:10" ht="15.75" customHeight="1" x14ac:dyDescent="0.2">
      <c r="C40" s="198"/>
      <c r="D40" s="220" t="s">
        <v>218</v>
      </c>
      <c r="E40" s="417"/>
      <c r="F40" s="82"/>
      <c r="G40" s="418"/>
      <c r="H40" s="198"/>
    </row>
    <row r="41" spans="3:10" ht="15.75" customHeight="1" x14ac:dyDescent="0.2">
      <c r="C41" s="198"/>
      <c r="D41" s="257" t="s">
        <v>219</v>
      </c>
      <c r="E41" s="198"/>
      <c r="F41" s="198"/>
      <c r="G41" s="198"/>
      <c r="H41" s="198"/>
    </row>
    <row r="42" spans="3:10" ht="15.75" customHeight="1" x14ac:dyDescent="0.2">
      <c r="C42" s="198"/>
      <c r="D42" s="198"/>
      <c r="E42" s="198"/>
      <c r="F42" s="198"/>
      <c r="G42" s="198"/>
      <c r="H42" s="198"/>
    </row>
    <row r="43" spans="3:10" ht="15.75" customHeight="1" x14ac:dyDescent="0.2">
      <c r="D43" s="199" t="s">
        <v>298</v>
      </c>
      <c r="E43" s="199"/>
      <c r="F43" s="198"/>
      <c r="G43" s="198"/>
      <c r="H43" s="198"/>
    </row>
    <row r="44" spans="3:10" ht="6.75" customHeight="1" x14ac:dyDescent="0.2">
      <c r="D44" s="199"/>
      <c r="E44" s="199"/>
      <c r="F44" s="198"/>
      <c r="G44" s="198"/>
      <c r="H44" s="198"/>
    </row>
    <row r="45" spans="3:10" ht="18" customHeight="1" x14ac:dyDescent="0.2">
      <c r="D45" s="373"/>
      <c r="E45" s="421"/>
      <c r="F45" s="412" t="s">
        <v>276</v>
      </c>
      <c r="G45" s="506"/>
      <c r="H45" s="500"/>
    </row>
    <row r="46" spans="3:10" ht="15.75" customHeight="1" x14ac:dyDescent="0.2">
      <c r="C46" s="201"/>
      <c r="D46" s="172" t="s">
        <v>307</v>
      </c>
      <c r="E46" s="422"/>
      <c r="F46" s="419">
        <v>21</v>
      </c>
      <c r="G46" s="358"/>
      <c r="H46" s="358"/>
    </row>
    <row r="47" spans="3:10" ht="15.75" customHeight="1" x14ac:dyDescent="0.2">
      <c r="C47" s="201"/>
      <c r="D47" s="392" t="s">
        <v>308</v>
      </c>
      <c r="E47" s="423"/>
      <c r="F47" s="420">
        <v>5</v>
      </c>
      <c r="G47" s="358"/>
      <c r="H47" s="367"/>
    </row>
    <row r="48" spans="3:10" ht="15.75" customHeight="1" x14ac:dyDescent="0.2">
      <c r="C48" s="201"/>
      <c r="D48" s="514" t="s">
        <v>229</v>
      </c>
      <c r="E48" s="424"/>
      <c r="F48" s="407">
        <f>SUM(F46:F47)</f>
        <v>26</v>
      </c>
      <c r="G48" s="371"/>
      <c r="H48" s="371"/>
    </row>
    <row r="49" spans="3:12" ht="15.75" customHeight="1" x14ac:dyDescent="0.2">
      <c r="D49" s="220" t="s">
        <v>218</v>
      </c>
      <c r="E49" s="199"/>
      <c r="F49" s="198"/>
      <c r="G49" s="198"/>
      <c r="H49" s="198"/>
    </row>
    <row r="50" spans="3:12" ht="15.75" customHeight="1" x14ac:dyDescent="0.2">
      <c r="D50" s="257" t="s">
        <v>219</v>
      </c>
    </row>
    <row r="51" spans="3:12" ht="15.75" customHeight="1" x14ac:dyDescent="0.2">
      <c r="C51" s="198"/>
      <c r="D51" s="196"/>
      <c r="E51" s="199"/>
      <c r="F51" s="198"/>
      <c r="G51" s="198"/>
      <c r="H51" s="198"/>
      <c r="I51" s="196"/>
      <c r="J51" s="196"/>
      <c r="K51" s="196"/>
      <c r="L51" s="196"/>
    </row>
    <row r="52" spans="3:12" ht="15.95" customHeight="1" x14ac:dyDescent="0.2">
      <c r="D52" s="199" t="s">
        <v>375</v>
      </c>
    </row>
    <row r="53" spans="3:12" ht="6.75" customHeight="1" x14ac:dyDescent="0.2"/>
    <row r="54" spans="3:12" ht="15.95" customHeight="1" x14ac:dyDescent="0.2">
      <c r="D54" s="858" t="s">
        <v>230</v>
      </c>
      <c r="E54" s="859"/>
      <c r="F54" s="860"/>
      <c r="G54" s="412" t="s">
        <v>276</v>
      </c>
      <c r="H54" s="60" t="s">
        <v>43</v>
      </c>
    </row>
    <row r="55" spans="3:12" ht="15.95" customHeight="1" x14ac:dyDescent="0.2">
      <c r="D55" s="65"/>
      <c r="E55" s="317"/>
      <c r="F55" s="66" t="s">
        <v>229</v>
      </c>
      <c r="G55" s="75">
        <f>SUM(G56:G68)</f>
        <v>26</v>
      </c>
      <c r="H55" s="135">
        <f>SUM(H56:H68)</f>
        <v>99.999999999999957</v>
      </c>
    </row>
    <row r="56" spans="3:12" ht="15.95" customHeight="1" x14ac:dyDescent="0.2">
      <c r="D56" s="498" t="s">
        <v>4</v>
      </c>
      <c r="E56" s="374"/>
      <c r="F56" s="375"/>
      <c r="G56" s="499">
        <v>1</v>
      </c>
      <c r="H56" s="658">
        <f>G56*100/$G$55</f>
        <v>3.8461538461538463</v>
      </c>
    </row>
    <row r="57" spans="3:12" ht="15.95" customHeight="1" x14ac:dyDescent="0.2">
      <c r="D57" s="498" t="s">
        <v>138</v>
      </c>
      <c r="E57" s="374"/>
      <c r="F57" s="375"/>
      <c r="G57" s="382">
        <v>1</v>
      </c>
      <c r="H57" s="655">
        <f t="shared" ref="H57:H68" si="1">G57*100/$G$55</f>
        <v>3.8461538461538463</v>
      </c>
    </row>
    <row r="58" spans="3:12" ht="15.95" customHeight="1" x14ac:dyDescent="0.2">
      <c r="D58" s="183" t="s">
        <v>85</v>
      </c>
      <c r="E58" s="181"/>
      <c r="F58" s="316"/>
      <c r="G58" s="315">
        <v>1</v>
      </c>
      <c r="H58" s="655">
        <f t="shared" si="1"/>
        <v>3.8461538461538463</v>
      </c>
    </row>
    <row r="59" spans="3:12" ht="15.95" customHeight="1" x14ac:dyDescent="0.2">
      <c r="D59" s="180" t="s">
        <v>10</v>
      </c>
      <c r="E59" s="181"/>
      <c r="F59" s="316"/>
      <c r="G59" s="315">
        <v>1</v>
      </c>
      <c r="H59" s="651">
        <f t="shared" si="1"/>
        <v>3.8461538461538463</v>
      </c>
    </row>
    <row r="60" spans="3:12" ht="15.95" customHeight="1" x14ac:dyDescent="0.2">
      <c r="D60" s="180" t="s">
        <v>12</v>
      </c>
      <c r="E60" s="181"/>
      <c r="F60" s="316"/>
      <c r="G60" s="315">
        <v>13</v>
      </c>
      <c r="H60" s="656">
        <f t="shared" si="1"/>
        <v>50</v>
      </c>
    </row>
    <row r="61" spans="3:12" ht="15.95" customHeight="1" x14ac:dyDescent="0.2">
      <c r="D61" s="180" t="s">
        <v>14</v>
      </c>
      <c r="E61" s="181"/>
      <c r="F61" s="316"/>
      <c r="G61" s="315">
        <v>1</v>
      </c>
      <c r="H61" s="655">
        <f t="shared" si="1"/>
        <v>3.8461538461538463</v>
      </c>
    </row>
    <row r="62" spans="3:12" ht="15.95" customHeight="1" x14ac:dyDescent="0.2">
      <c r="D62" s="180" t="s">
        <v>17</v>
      </c>
      <c r="E62" s="181"/>
      <c r="F62" s="316"/>
      <c r="G62" s="315">
        <v>1</v>
      </c>
      <c r="H62" s="651">
        <f t="shared" si="1"/>
        <v>3.8461538461538463</v>
      </c>
    </row>
    <row r="63" spans="3:12" ht="15.95" customHeight="1" x14ac:dyDescent="0.2">
      <c r="D63" s="180" t="s">
        <v>19</v>
      </c>
      <c r="E63" s="181"/>
      <c r="F63" s="316"/>
      <c r="G63" s="315">
        <v>1</v>
      </c>
      <c r="H63" s="656">
        <f t="shared" si="1"/>
        <v>3.8461538461538463</v>
      </c>
    </row>
    <row r="64" spans="3:12" ht="15.95" customHeight="1" x14ac:dyDescent="0.2">
      <c r="D64" s="180" t="s">
        <v>20</v>
      </c>
      <c r="E64" s="181"/>
      <c r="F64" s="316"/>
      <c r="G64" s="315">
        <v>1</v>
      </c>
      <c r="H64" s="656">
        <f t="shared" si="1"/>
        <v>3.8461538461538463</v>
      </c>
    </row>
    <row r="65" spans="3:8" ht="15.95" customHeight="1" x14ac:dyDescent="0.2">
      <c r="D65" s="180" t="s">
        <v>48</v>
      </c>
      <c r="E65" s="181"/>
      <c r="F65" s="316"/>
      <c r="G65" s="315">
        <v>1</v>
      </c>
      <c r="H65" s="656">
        <f t="shared" si="1"/>
        <v>3.8461538461538463</v>
      </c>
    </row>
    <row r="66" spans="3:8" ht="15.95" customHeight="1" x14ac:dyDescent="0.2">
      <c r="C66" s="201"/>
      <c r="D66" s="635" t="s">
        <v>26</v>
      </c>
      <c r="E66" s="181"/>
      <c r="F66" s="316"/>
      <c r="G66" s="315">
        <v>2</v>
      </c>
      <c r="H66" s="655">
        <f t="shared" si="1"/>
        <v>7.6923076923076925</v>
      </c>
    </row>
    <row r="67" spans="3:8" ht="15.95" customHeight="1" x14ac:dyDescent="0.2">
      <c r="C67" s="201"/>
      <c r="D67" s="635" t="s">
        <v>27</v>
      </c>
      <c r="E67" s="181"/>
      <c r="F67" s="316"/>
      <c r="G67" s="315">
        <v>1</v>
      </c>
      <c r="H67" s="651">
        <f t="shared" si="1"/>
        <v>3.8461538461538463</v>
      </c>
    </row>
    <row r="68" spans="3:8" ht="15.95" customHeight="1" x14ac:dyDescent="0.2">
      <c r="C68" s="201"/>
      <c r="D68" s="660" t="s">
        <v>139</v>
      </c>
      <c r="E68" s="637"/>
      <c r="F68" s="638"/>
      <c r="G68" s="639">
        <v>1</v>
      </c>
      <c r="H68" s="547">
        <f t="shared" si="1"/>
        <v>3.8461538461538463</v>
      </c>
    </row>
    <row r="69" spans="3:8" ht="15.95" customHeight="1" x14ac:dyDescent="0.2">
      <c r="D69" s="220" t="s">
        <v>218</v>
      </c>
    </row>
    <row r="70" spans="3:8" ht="15.95" customHeight="1" x14ac:dyDescent="0.2">
      <c r="D70" s="257" t="s">
        <v>219</v>
      </c>
    </row>
    <row r="71" spans="3:8" ht="15.95" customHeight="1" x14ac:dyDescent="0.2"/>
    <row r="72" spans="3:8" ht="15.95" customHeight="1" x14ac:dyDescent="0.2"/>
    <row r="73" spans="3:8" ht="15.95" customHeight="1" x14ac:dyDescent="0.2"/>
    <row r="74" spans="3:8" ht="15.95" customHeight="1" x14ac:dyDescent="0.2"/>
    <row r="75" spans="3:8" ht="15.95" customHeight="1" x14ac:dyDescent="0.2"/>
    <row r="76" spans="3:8" ht="15.95" customHeight="1" x14ac:dyDescent="0.2"/>
    <row r="77" spans="3:8" ht="15.95" customHeight="1" x14ac:dyDescent="0.2"/>
    <row r="78" spans="3:8" ht="15.95" customHeight="1" x14ac:dyDescent="0.2"/>
    <row r="79" spans="3:8" ht="15.95" customHeight="1" x14ac:dyDescent="0.2"/>
    <row r="80" spans="3:8"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sheetData>
  <mergeCells count="1">
    <mergeCell ref="D54:F54"/>
  </mergeCells>
  <pageMargins left="0.6692913385826772" right="0.47244094488188981" top="0.39370078740157483" bottom="0.6692913385826772" header="0" footer="0"/>
  <pageSetup paperSize="9" scale="94" fitToHeight="0" orientation="portrait" r:id="rId1"/>
  <headerFooter alignWithMargins="0"/>
  <rowBreaks count="1" manualBreakCount="1">
    <brk id="51" min="2" max="1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66"/>
  <sheetViews>
    <sheetView showGridLines="0" zoomScaleNormal="100" workbookViewId="0"/>
  </sheetViews>
  <sheetFormatPr baseColWidth="10" defaultColWidth="9.140625" defaultRowHeight="12.75" x14ac:dyDescent="0.2"/>
  <cols>
    <col min="1" max="1" width="11.42578125" style="702" customWidth="1"/>
    <col min="2" max="2" width="5.7109375" style="702" customWidth="1"/>
    <col min="3" max="3" width="4" style="197" customWidth="1"/>
    <col min="4" max="4" width="4.42578125" style="197" customWidth="1"/>
    <col min="5" max="5" width="15.5703125" style="197" customWidth="1"/>
    <col min="6" max="10" width="11" style="197" customWidth="1"/>
    <col min="11" max="11" width="8.42578125" style="197" customWidth="1"/>
    <col min="12" max="12" width="6.140625" style="197" customWidth="1"/>
    <col min="13" max="16384" width="9.140625" style="197"/>
  </cols>
  <sheetData>
    <row r="1" spans="1:18" ht="15.95" customHeight="1" x14ac:dyDescent="0.2">
      <c r="A1" s="701"/>
      <c r="B1" s="701"/>
      <c r="C1" s="196"/>
      <c r="D1" s="196"/>
      <c r="E1" s="196"/>
      <c r="F1" s="196"/>
      <c r="G1" s="196"/>
      <c r="H1" s="196"/>
    </row>
    <row r="2" spans="1:18" ht="12" customHeight="1" x14ac:dyDescent="0.2">
      <c r="A2" s="701"/>
      <c r="B2" s="2"/>
      <c r="C2" s="198"/>
      <c r="D2" s="198"/>
      <c r="E2" s="198"/>
      <c r="F2" s="198"/>
      <c r="G2" s="198"/>
      <c r="H2" s="198"/>
    </row>
    <row r="3" spans="1:18" ht="12" customHeight="1" x14ac:dyDescent="0.2">
      <c r="A3" s="701"/>
      <c r="B3" s="2"/>
      <c r="C3" s="198"/>
      <c r="D3" s="198"/>
      <c r="E3" s="198"/>
      <c r="F3" s="198"/>
      <c r="G3" s="198"/>
      <c r="H3" s="198"/>
    </row>
    <row r="4" spans="1:18" ht="12" customHeight="1" x14ac:dyDescent="0.2">
      <c r="A4" s="701"/>
      <c r="B4" s="2"/>
      <c r="C4" s="198"/>
      <c r="D4" s="198"/>
      <c r="E4" s="198"/>
      <c r="F4" s="198"/>
      <c r="G4" s="198"/>
      <c r="H4" s="198"/>
    </row>
    <row r="5" spans="1:18" ht="24" customHeight="1" x14ac:dyDescent="0.2">
      <c r="A5" s="701"/>
      <c r="B5" s="701"/>
    </row>
    <row r="6" spans="1:18" ht="18" customHeight="1" x14ac:dyDescent="0.2">
      <c r="C6" s="699" t="s">
        <v>158</v>
      </c>
    </row>
    <row r="7" spans="1:18" ht="18" customHeight="1" x14ac:dyDescent="0.2">
      <c r="C7" s="700" t="s">
        <v>159</v>
      </c>
    </row>
    <row r="8" spans="1:18" ht="9" customHeight="1" x14ac:dyDescent="0.2"/>
    <row r="9" spans="1:18" ht="15.75" customHeight="1" x14ac:dyDescent="0.2">
      <c r="C9" s="366"/>
      <c r="D9" s="198"/>
      <c r="E9" s="198"/>
      <c r="F9" s="198"/>
      <c r="G9" s="198"/>
      <c r="H9" s="198"/>
    </row>
    <row r="10" spans="1:18" ht="6.75" customHeight="1" x14ac:dyDescent="0.2">
      <c r="C10" s="198"/>
    </row>
    <row r="11" spans="1:18" ht="15.75" customHeight="1" x14ac:dyDescent="0.2">
      <c r="D11" s="302" t="s">
        <v>300</v>
      </c>
    </row>
    <row r="12" spans="1:18" ht="6.75" customHeight="1" x14ac:dyDescent="0.2"/>
    <row r="13" spans="1:18" ht="18" customHeight="1" x14ac:dyDescent="0.2">
      <c r="D13" s="373"/>
      <c r="E13" s="339"/>
      <c r="F13" s="339"/>
      <c r="G13" s="412" t="s">
        <v>276</v>
      </c>
      <c r="H13" s="412" t="s">
        <v>316</v>
      </c>
      <c r="I13" s="412" t="s">
        <v>317</v>
      </c>
      <c r="J13" s="506"/>
    </row>
    <row r="14" spans="1:18" ht="15.75" customHeight="1" x14ac:dyDescent="0.2">
      <c r="D14" s="390" t="s">
        <v>318</v>
      </c>
      <c r="E14" s="172"/>
      <c r="F14" s="172"/>
      <c r="G14" s="630">
        <v>59</v>
      </c>
      <c r="H14" s="631">
        <v>31</v>
      </c>
      <c r="I14" s="631">
        <v>28</v>
      </c>
    </row>
    <row r="15" spans="1:18" ht="15.75" customHeight="1" x14ac:dyDescent="0.2">
      <c r="D15" s="391" t="s">
        <v>319</v>
      </c>
      <c r="E15" s="392"/>
      <c r="F15" s="392"/>
      <c r="G15" s="632">
        <v>6</v>
      </c>
      <c r="H15" s="633">
        <v>6</v>
      </c>
      <c r="I15" s="661" t="s">
        <v>2</v>
      </c>
      <c r="R15" s="662"/>
    </row>
    <row r="16" spans="1:18" ht="15.75" customHeight="1" x14ac:dyDescent="0.2">
      <c r="D16" s="391" t="s">
        <v>320</v>
      </c>
      <c r="E16" s="392"/>
      <c r="F16" s="392"/>
      <c r="G16" s="632">
        <v>3</v>
      </c>
      <c r="H16" s="633">
        <v>2</v>
      </c>
      <c r="I16" s="633">
        <v>1</v>
      </c>
      <c r="R16" s="662"/>
    </row>
    <row r="17" spans="3:18" ht="15.75" customHeight="1" x14ac:dyDescent="0.2">
      <c r="D17" s="195" t="s">
        <v>304</v>
      </c>
      <c r="E17" s="29"/>
      <c r="F17" s="29"/>
      <c r="G17" s="32">
        <v>60</v>
      </c>
      <c r="H17" s="649">
        <v>54</v>
      </c>
      <c r="I17" s="650">
        <v>6</v>
      </c>
      <c r="R17" s="662"/>
    </row>
    <row r="18" spans="3:18" ht="15.75" customHeight="1" x14ac:dyDescent="0.2">
      <c r="D18" s="514" t="s">
        <v>229</v>
      </c>
      <c r="E18" s="154"/>
      <c r="F18" s="154"/>
      <c r="G18" s="407">
        <f>H18+I18</f>
        <v>128</v>
      </c>
      <c r="H18" s="407">
        <f>SUM(H14:H17)</f>
        <v>93</v>
      </c>
      <c r="I18" s="407">
        <f>SUM(I14:I17)</f>
        <v>35</v>
      </c>
      <c r="R18" s="662"/>
    </row>
    <row r="19" spans="3:18" ht="15" customHeight="1" x14ac:dyDescent="0.2">
      <c r="D19" s="463" t="s">
        <v>321</v>
      </c>
      <c r="E19" s="372"/>
      <c r="F19" s="372"/>
      <c r="G19" s="371"/>
      <c r="H19" s="371"/>
      <c r="I19" s="371"/>
      <c r="R19" s="662"/>
    </row>
    <row r="20" spans="3:18" ht="15" customHeight="1" x14ac:dyDescent="0.2">
      <c r="D20" s="358" t="s">
        <v>322</v>
      </c>
      <c r="E20" s="372"/>
      <c r="F20" s="372"/>
      <c r="G20" s="371"/>
      <c r="H20" s="371"/>
      <c r="I20" s="371"/>
      <c r="R20" s="662"/>
    </row>
    <row r="21" spans="3:18" ht="15" customHeight="1" x14ac:dyDescent="0.2">
      <c r="D21" s="220" t="s">
        <v>218</v>
      </c>
      <c r="R21" s="663"/>
    </row>
    <row r="22" spans="3:18" ht="15" customHeight="1" x14ac:dyDescent="0.2">
      <c r="C22" s="198"/>
      <c r="D22" s="257" t="s">
        <v>219</v>
      </c>
      <c r="E22" s="198"/>
      <c r="F22" s="198"/>
      <c r="G22" s="198"/>
      <c r="H22" s="198"/>
    </row>
    <row r="23" spans="3:18" ht="15.75" customHeight="1" x14ac:dyDescent="0.2">
      <c r="C23" s="198"/>
      <c r="D23" s="198"/>
      <c r="E23" s="198"/>
      <c r="F23" s="198"/>
      <c r="G23" s="198"/>
      <c r="H23" s="198"/>
    </row>
    <row r="24" spans="3:18" ht="15.75" customHeight="1" x14ac:dyDescent="0.2">
      <c r="D24" s="199" t="s">
        <v>301</v>
      </c>
      <c r="E24" s="408"/>
      <c r="F24" s="409"/>
      <c r="G24" s="409"/>
      <c r="H24" s="198"/>
    </row>
    <row r="25" spans="3:18" ht="6.75" customHeight="1" x14ac:dyDescent="0.2">
      <c r="C25" s="198"/>
      <c r="D25" s="410"/>
      <c r="E25" s="368"/>
      <c r="F25" s="369"/>
      <c r="G25" s="369"/>
      <c r="H25" s="369"/>
      <c r="I25" s="198"/>
    </row>
    <row r="26" spans="3:18" ht="15.75" customHeight="1" x14ac:dyDescent="0.2">
      <c r="C26" s="198"/>
      <c r="D26" s="398"/>
      <c r="E26" s="464"/>
      <c r="F26" s="458">
        <v>2025</v>
      </c>
      <c r="G26" s="459"/>
      <c r="H26" s="460"/>
      <c r="I26" s="508"/>
    </row>
    <row r="27" spans="3:18" ht="15.75" customHeight="1" x14ac:dyDescent="0.2">
      <c r="C27" s="198"/>
      <c r="D27" s="465"/>
      <c r="E27" s="466"/>
      <c r="F27" s="412" t="s">
        <v>276</v>
      </c>
      <c r="G27" s="412" t="s">
        <v>316</v>
      </c>
      <c r="H27" s="412" t="s">
        <v>317</v>
      </c>
      <c r="I27" s="198"/>
    </row>
    <row r="28" spans="3:18" ht="15.75" customHeight="1" x14ac:dyDescent="0.2">
      <c r="C28" s="198"/>
      <c r="D28" s="574" t="s">
        <v>323</v>
      </c>
      <c r="E28" s="818"/>
      <c r="F28" s="175">
        <v>4</v>
      </c>
      <c r="G28" s="122">
        <v>3</v>
      </c>
      <c r="H28" s="706">
        <v>1</v>
      </c>
      <c r="I28" s="198"/>
    </row>
    <row r="29" spans="3:18" ht="15.75" customHeight="1" x14ac:dyDescent="0.2">
      <c r="C29" s="198"/>
      <c r="D29" s="819" t="s">
        <v>324</v>
      </c>
      <c r="E29" s="820"/>
      <c r="F29" s="176">
        <v>1</v>
      </c>
      <c r="G29" s="177">
        <v>1</v>
      </c>
      <c r="H29" s="178">
        <v>0</v>
      </c>
      <c r="I29" s="198"/>
    </row>
    <row r="30" spans="3:18" ht="15.75" customHeight="1" x14ac:dyDescent="0.2">
      <c r="C30" s="198"/>
      <c r="D30" s="819" t="s">
        <v>325</v>
      </c>
      <c r="E30" s="820"/>
      <c r="F30" s="176">
        <v>3</v>
      </c>
      <c r="G30" s="177">
        <v>1</v>
      </c>
      <c r="H30" s="178">
        <v>2</v>
      </c>
      <c r="I30" s="198"/>
    </row>
    <row r="31" spans="3:18" ht="15.75" customHeight="1" x14ac:dyDescent="0.2">
      <c r="C31" s="198"/>
      <c r="D31" s="821" t="s">
        <v>326</v>
      </c>
      <c r="E31" s="822"/>
      <c r="F31" s="176">
        <v>8</v>
      </c>
      <c r="G31" s="177">
        <v>4</v>
      </c>
      <c r="H31" s="178">
        <v>4</v>
      </c>
      <c r="I31" s="198"/>
      <c r="J31" s="196"/>
      <c r="K31" s="196"/>
      <c r="L31" s="196"/>
    </row>
    <row r="32" spans="3:18" ht="15.75" customHeight="1" x14ac:dyDescent="0.2">
      <c r="C32" s="198"/>
      <c r="D32" s="819" t="s">
        <v>327</v>
      </c>
      <c r="E32" s="820"/>
      <c r="F32" s="176">
        <v>9</v>
      </c>
      <c r="G32" s="177">
        <v>4</v>
      </c>
      <c r="H32" s="178">
        <v>5</v>
      </c>
      <c r="I32" s="198"/>
      <c r="J32" s="196"/>
      <c r="K32" s="196"/>
      <c r="L32" s="196"/>
    </row>
    <row r="33" spans="4:14" ht="15.75" customHeight="1" x14ac:dyDescent="0.2">
      <c r="D33" s="819" t="s">
        <v>328</v>
      </c>
      <c r="E33" s="820"/>
      <c r="F33" s="176">
        <v>7</v>
      </c>
      <c r="G33" s="177">
        <v>4</v>
      </c>
      <c r="H33" s="178">
        <v>3</v>
      </c>
      <c r="J33" s="196"/>
      <c r="K33" s="196"/>
      <c r="L33" s="196"/>
    </row>
    <row r="34" spans="4:14" ht="15.75" customHeight="1" x14ac:dyDescent="0.2">
      <c r="D34" s="819" t="s">
        <v>329</v>
      </c>
      <c r="E34" s="820"/>
      <c r="F34" s="176">
        <v>8</v>
      </c>
      <c r="G34" s="177">
        <v>5</v>
      </c>
      <c r="H34" s="178">
        <v>3</v>
      </c>
      <c r="J34" s="196"/>
      <c r="K34" s="196"/>
      <c r="L34" s="196"/>
    </row>
    <row r="35" spans="4:14" ht="15.75" customHeight="1" x14ac:dyDescent="0.2">
      <c r="D35" s="819" t="s">
        <v>330</v>
      </c>
      <c r="E35" s="820"/>
      <c r="F35" s="176">
        <v>16</v>
      </c>
      <c r="G35" s="177">
        <v>11</v>
      </c>
      <c r="H35" s="178">
        <v>5</v>
      </c>
      <c r="J35" s="196"/>
      <c r="K35" s="196"/>
      <c r="L35" s="196"/>
    </row>
    <row r="36" spans="4:14" ht="15.75" customHeight="1" x14ac:dyDescent="0.2">
      <c r="D36" s="819" t="s">
        <v>331</v>
      </c>
      <c r="E36" s="820"/>
      <c r="F36" s="176">
        <v>11</v>
      </c>
      <c r="G36" s="177">
        <v>10</v>
      </c>
      <c r="H36" s="178">
        <v>1</v>
      </c>
      <c r="J36" s="196"/>
      <c r="K36" s="196"/>
      <c r="L36" s="196"/>
    </row>
    <row r="37" spans="4:14" ht="15.75" customHeight="1" x14ac:dyDescent="0.2">
      <c r="D37" s="819" t="s">
        <v>332</v>
      </c>
      <c r="E37" s="820"/>
      <c r="F37" s="176">
        <v>12</v>
      </c>
      <c r="G37" s="177">
        <v>11</v>
      </c>
      <c r="H37" s="178">
        <v>1</v>
      </c>
    </row>
    <row r="38" spans="4:14" ht="15.75" customHeight="1" x14ac:dyDescent="0.2">
      <c r="D38" s="819" t="s">
        <v>333</v>
      </c>
      <c r="E38" s="820"/>
      <c r="F38" s="176">
        <v>14</v>
      </c>
      <c r="G38" s="177">
        <v>11</v>
      </c>
      <c r="H38" s="178">
        <v>3</v>
      </c>
    </row>
    <row r="39" spans="4:14" ht="15.75" customHeight="1" x14ac:dyDescent="0.2">
      <c r="D39" s="819" t="s">
        <v>334</v>
      </c>
      <c r="E39" s="820"/>
      <c r="F39" s="176">
        <v>16</v>
      </c>
      <c r="G39" s="178">
        <v>12</v>
      </c>
      <c r="H39" s="178">
        <v>4</v>
      </c>
    </row>
    <row r="40" spans="4:14" ht="15.75" customHeight="1" x14ac:dyDescent="0.2">
      <c r="D40" s="574" t="s">
        <v>335</v>
      </c>
      <c r="E40" s="575"/>
      <c r="F40" s="157">
        <v>19</v>
      </c>
      <c r="G40" s="147">
        <v>16</v>
      </c>
      <c r="H40" s="158">
        <v>3</v>
      </c>
    </row>
    <row r="41" spans="4:14" ht="15.75" customHeight="1" x14ac:dyDescent="0.2">
      <c r="D41" s="514" t="s">
        <v>229</v>
      </c>
      <c r="E41" s="154"/>
      <c r="F41" s="100">
        <f>SUM(F28:F40)</f>
        <v>128</v>
      </c>
      <c r="G41" s="102">
        <f>SUM(G28:G40)</f>
        <v>93</v>
      </c>
      <c r="H41" s="102">
        <f>SUM(H28:H40)</f>
        <v>35</v>
      </c>
    </row>
    <row r="42" spans="4:14" ht="15.75" customHeight="1" x14ac:dyDescent="0.2">
      <c r="D42" s="220" t="s">
        <v>218</v>
      </c>
    </row>
    <row r="43" spans="4:14" ht="15.75" customHeight="1" x14ac:dyDescent="0.2">
      <c r="D43" s="257" t="s">
        <v>219</v>
      </c>
    </row>
    <row r="44" spans="4:14" ht="15.95" customHeight="1" x14ac:dyDescent="0.2">
      <c r="N44" s="502"/>
    </row>
    <row r="45" spans="4:14" ht="15.95" customHeight="1" x14ac:dyDescent="0.2">
      <c r="N45" s="208"/>
    </row>
    <row r="46" spans="4:14" ht="15.95" customHeight="1" x14ac:dyDescent="0.2">
      <c r="N46" s="208"/>
    </row>
    <row r="47" spans="4:14" ht="6.75" customHeight="1" x14ac:dyDescent="0.2"/>
    <row r="48" spans="4:14" ht="15.95" customHeight="1" x14ac:dyDescent="0.2">
      <c r="D48" s="302" t="s">
        <v>302</v>
      </c>
    </row>
    <row r="49" spans="4:10" ht="6.75" customHeight="1" x14ac:dyDescent="0.2"/>
    <row r="50" spans="4:10" ht="15.75" customHeight="1" x14ac:dyDescent="0.2">
      <c r="D50" s="398"/>
      <c r="E50" s="667"/>
      <c r="F50" s="667"/>
      <c r="G50" s="665"/>
      <c r="H50" s="666"/>
      <c r="I50" s="459">
        <v>2025</v>
      </c>
      <c r="J50" s="634"/>
    </row>
    <row r="51" spans="4:10" ht="15.75" customHeight="1" x14ac:dyDescent="0.2">
      <c r="D51" s="465"/>
      <c r="E51" s="664"/>
      <c r="F51" s="664"/>
      <c r="G51" s="664"/>
      <c r="H51" s="412" t="s">
        <v>276</v>
      </c>
      <c r="I51" s="412" t="s">
        <v>316</v>
      </c>
      <c r="J51" s="412" t="s">
        <v>317</v>
      </c>
    </row>
    <row r="52" spans="4:10" ht="15.95" customHeight="1" x14ac:dyDescent="0.2">
      <c r="D52" s="404" t="s">
        <v>281</v>
      </c>
      <c r="E52" s="400"/>
      <c r="F52" s="400"/>
      <c r="G52" s="400"/>
      <c r="H52" s="406">
        <v>27</v>
      </c>
      <c r="I52" s="405">
        <v>23</v>
      </c>
      <c r="J52" s="405">
        <v>4</v>
      </c>
    </row>
    <row r="53" spans="4:10" ht="15.95" customHeight="1" x14ac:dyDescent="0.2">
      <c r="D53" s="629" t="s">
        <v>278</v>
      </c>
      <c r="E53" s="392"/>
      <c r="F53" s="392"/>
      <c r="G53" s="392"/>
      <c r="H53" s="174">
        <v>10</v>
      </c>
      <c r="I53" s="173">
        <v>9</v>
      </c>
      <c r="J53" s="173">
        <v>1</v>
      </c>
    </row>
    <row r="54" spans="4:10" ht="15.95" customHeight="1" x14ac:dyDescent="0.2">
      <c r="D54" s="629" t="s">
        <v>339</v>
      </c>
      <c r="E54" s="392"/>
      <c r="F54" s="392"/>
      <c r="G54" s="392"/>
      <c r="H54" s="174">
        <v>17</v>
      </c>
      <c r="I54" s="173">
        <v>14</v>
      </c>
      <c r="J54" s="488">
        <v>3</v>
      </c>
    </row>
    <row r="55" spans="4:10" ht="15.95" customHeight="1" x14ac:dyDescent="0.2">
      <c r="D55" s="404" t="s">
        <v>336</v>
      </c>
      <c r="E55" s="400"/>
      <c r="F55" s="400"/>
      <c r="G55" s="400"/>
      <c r="H55" s="406">
        <v>30</v>
      </c>
      <c r="I55" s="405">
        <v>28</v>
      </c>
      <c r="J55" s="405">
        <v>2</v>
      </c>
    </row>
    <row r="56" spans="4:10" ht="15.95" customHeight="1" x14ac:dyDescent="0.2">
      <c r="D56" s="629" t="s">
        <v>337</v>
      </c>
      <c r="E56" s="392"/>
      <c r="F56" s="392"/>
      <c r="G56" s="392"/>
      <c r="H56" s="174">
        <v>1</v>
      </c>
      <c r="I56" s="173">
        <v>1</v>
      </c>
      <c r="J56" s="173">
        <v>0</v>
      </c>
    </row>
    <row r="57" spans="4:10" ht="15.95" customHeight="1" x14ac:dyDescent="0.2">
      <c r="D57" s="629" t="s">
        <v>283</v>
      </c>
      <c r="E57" s="392"/>
      <c r="F57" s="392"/>
      <c r="G57" s="392"/>
      <c r="H57" s="174">
        <v>14</v>
      </c>
      <c r="I57" s="173">
        <v>13</v>
      </c>
      <c r="J57" s="173">
        <v>1</v>
      </c>
    </row>
    <row r="58" spans="4:10" ht="15.95" customHeight="1" x14ac:dyDescent="0.2">
      <c r="D58" s="629" t="s">
        <v>284</v>
      </c>
      <c r="E58" s="392"/>
      <c r="F58" s="392"/>
      <c r="G58" s="392"/>
      <c r="H58" s="174">
        <v>11</v>
      </c>
      <c r="I58" s="173">
        <v>10</v>
      </c>
      <c r="J58" s="173">
        <v>1</v>
      </c>
    </row>
    <row r="59" spans="4:10" ht="15.95" customHeight="1" x14ac:dyDescent="0.2">
      <c r="D59" s="629" t="s">
        <v>338</v>
      </c>
      <c r="E59" s="392"/>
      <c r="F59" s="392"/>
      <c r="G59" s="392"/>
      <c r="H59" s="174">
        <v>4</v>
      </c>
      <c r="I59" s="173">
        <v>4</v>
      </c>
      <c r="J59" s="173">
        <v>0</v>
      </c>
    </row>
    <row r="60" spans="4:10" ht="15.95" customHeight="1" x14ac:dyDescent="0.2">
      <c r="D60" s="404" t="s">
        <v>286</v>
      </c>
      <c r="E60" s="400"/>
      <c r="F60" s="400"/>
      <c r="G60" s="400"/>
      <c r="H60" s="406">
        <v>3</v>
      </c>
      <c r="I60" s="405">
        <v>3</v>
      </c>
      <c r="J60" s="405">
        <v>0</v>
      </c>
    </row>
    <row r="61" spans="4:10" ht="15.95" customHeight="1" x14ac:dyDescent="0.2">
      <c r="D61" s="514" t="s">
        <v>229</v>
      </c>
      <c r="E61" s="154"/>
      <c r="F61" s="154"/>
      <c r="G61" s="154"/>
      <c r="H61" s="407">
        <v>60</v>
      </c>
      <c r="I61" s="407">
        <v>54</v>
      </c>
      <c r="J61" s="407">
        <f>J52+J55</f>
        <v>6</v>
      </c>
    </row>
    <row r="62" spans="4:10" ht="15.95" customHeight="1" x14ac:dyDescent="0.2">
      <c r="D62" s="220" t="s">
        <v>218</v>
      </c>
    </row>
    <row r="63" spans="4:10" ht="15.95" customHeight="1" x14ac:dyDescent="0.2">
      <c r="D63" s="257" t="s">
        <v>219</v>
      </c>
    </row>
    <row r="64" spans="4:10"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sheetData>
  <pageMargins left="0.6692913385826772" right="0.47244094488188981" top="0.39370078740157483" bottom="0.6692913385826772" header="0" footer="0"/>
  <pageSetup paperSize="9" scale="99" fitToHeight="0" orientation="portrait" r:id="rId1"/>
  <headerFooter alignWithMargins="0"/>
  <rowBreaks count="1" manualBreakCount="1">
    <brk id="44" min="2" max="11"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20"/>
  <sheetViews>
    <sheetView showGridLines="0" zoomScaleNormal="100" workbookViewId="0"/>
  </sheetViews>
  <sheetFormatPr baseColWidth="10" defaultColWidth="11.42578125" defaultRowHeight="12.75" x14ac:dyDescent="0.2"/>
  <cols>
    <col min="1" max="1" width="11.42578125" style="702" customWidth="1"/>
    <col min="2" max="2" width="5.7109375" style="702" customWidth="1"/>
    <col min="3" max="3" width="4" style="30" customWidth="1"/>
    <col min="4" max="4" width="18.85546875" style="30" customWidth="1"/>
    <col min="5" max="5" width="9.42578125" style="30" customWidth="1"/>
    <col min="6" max="6" width="12.42578125" style="30" customWidth="1"/>
    <col min="7" max="11" width="9.5703125" style="30" customWidth="1"/>
    <col min="12" max="12" width="8.42578125" style="30" customWidth="1"/>
    <col min="13" max="16384" width="11.42578125" style="30"/>
  </cols>
  <sheetData>
    <row r="1" spans="1:19" ht="15.95" customHeight="1" x14ac:dyDescent="0.2">
      <c r="A1" s="701"/>
      <c r="B1" s="701"/>
      <c r="C1" s="28"/>
      <c r="D1" s="28"/>
      <c r="E1" s="34"/>
      <c r="F1" s="28"/>
      <c r="G1" s="28"/>
      <c r="H1" s="34"/>
      <c r="I1" s="28"/>
      <c r="J1" s="35"/>
      <c r="M1" s="35"/>
    </row>
    <row r="2" spans="1:19" ht="12" customHeight="1" x14ac:dyDescent="0.2">
      <c r="A2" s="701"/>
      <c r="B2" s="2"/>
      <c r="C2" s="29"/>
      <c r="D2" s="29"/>
      <c r="E2" s="36"/>
      <c r="F2" s="29"/>
      <c r="G2" s="29"/>
      <c r="H2" s="36"/>
      <c r="I2" s="29"/>
      <c r="J2" s="35"/>
      <c r="M2" s="35"/>
    </row>
    <row r="3" spans="1:19" ht="12" customHeight="1" x14ac:dyDescent="0.2">
      <c r="A3" s="701"/>
      <c r="B3" s="2"/>
      <c r="C3" s="29"/>
      <c r="D3" s="29"/>
      <c r="E3" s="36"/>
      <c r="F3" s="29"/>
      <c r="G3" s="29"/>
      <c r="H3" s="36"/>
      <c r="I3" s="29"/>
      <c r="J3" s="35"/>
      <c r="M3" s="35"/>
    </row>
    <row r="4" spans="1:19" ht="12" customHeight="1" x14ac:dyDescent="0.2">
      <c r="A4" s="701"/>
      <c r="B4" s="2"/>
      <c r="C4" s="29"/>
      <c r="D4" s="29"/>
      <c r="E4" s="36" t="s">
        <v>42</v>
      </c>
      <c r="F4" s="29"/>
      <c r="G4" s="29"/>
      <c r="H4" s="36"/>
      <c r="I4" s="29"/>
      <c r="J4" s="35"/>
      <c r="M4" s="35"/>
    </row>
    <row r="5" spans="1:19" ht="24" customHeight="1" x14ac:dyDescent="0.2">
      <c r="A5" s="701"/>
      <c r="B5" s="701"/>
      <c r="E5" s="35"/>
      <c r="H5" s="35"/>
      <c r="J5" s="35"/>
      <c r="M5" s="35"/>
    </row>
    <row r="6" spans="1:19" ht="18" customHeight="1" x14ac:dyDescent="0.2">
      <c r="C6" s="699" t="s">
        <v>158</v>
      </c>
    </row>
    <row r="7" spans="1:19" ht="18" customHeight="1" x14ac:dyDescent="0.2">
      <c r="C7" s="700" t="s">
        <v>159</v>
      </c>
    </row>
    <row r="8" spans="1:19" ht="9" customHeight="1" x14ac:dyDescent="0.2">
      <c r="C8" s="24"/>
    </row>
    <row r="9" spans="1:19" ht="15.95" customHeight="1" x14ac:dyDescent="0.2"/>
    <row r="10" spans="1:19" s="704" customFormat="1" ht="15.95" customHeight="1" x14ac:dyDescent="0.2">
      <c r="A10" s="702"/>
      <c r="B10" s="702"/>
    </row>
    <row r="11" spans="1:19" ht="6.95" customHeight="1" x14ac:dyDescent="0.2">
      <c r="C11" s="28"/>
      <c r="D11" s="28"/>
      <c r="E11" s="28"/>
      <c r="F11" s="28"/>
      <c r="G11" s="28"/>
      <c r="H11" s="28"/>
      <c r="I11" s="28"/>
      <c r="N11" s="145"/>
      <c r="O11" s="145"/>
      <c r="P11" s="145"/>
    </row>
    <row r="12" spans="1:19" ht="6.95" customHeight="1" x14ac:dyDescent="0.2">
      <c r="C12" s="29"/>
      <c r="D12" s="29"/>
      <c r="E12" s="29"/>
      <c r="F12" s="29"/>
      <c r="G12" s="29"/>
      <c r="H12" s="29"/>
      <c r="I12" s="29"/>
      <c r="N12" s="145"/>
      <c r="O12" s="145"/>
      <c r="P12" s="145"/>
    </row>
    <row r="13" spans="1:19" s="22" customFormat="1" ht="15.95" customHeight="1" x14ac:dyDescent="0.2">
      <c r="A13" s="702"/>
      <c r="B13" s="702"/>
      <c r="C13" s="47"/>
      <c r="D13" s="48"/>
      <c r="E13" s="97"/>
      <c r="F13" s="97"/>
      <c r="G13" s="97"/>
      <c r="H13" s="51" t="s">
        <v>344</v>
      </c>
      <c r="I13" s="52"/>
      <c r="J13" s="52"/>
      <c r="K13" s="53"/>
      <c r="M13" s="30"/>
      <c r="N13" s="145"/>
      <c r="O13" s="145"/>
      <c r="P13" s="145"/>
      <c r="Q13" s="30"/>
      <c r="R13" s="30"/>
      <c r="S13" s="30"/>
    </row>
    <row r="14" spans="1:19" s="22" customFormat="1" ht="27.75" customHeight="1" x14ac:dyDescent="0.2">
      <c r="A14" s="702"/>
      <c r="B14" s="702"/>
      <c r="C14" s="49"/>
      <c r="D14" s="50"/>
      <c r="E14" s="98"/>
      <c r="F14" s="98"/>
      <c r="G14" s="98"/>
      <c r="H14" s="835" t="s">
        <v>345</v>
      </c>
      <c r="I14" s="835" t="s">
        <v>312</v>
      </c>
      <c r="J14" s="836" t="s">
        <v>346</v>
      </c>
      <c r="K14" s="836" t="s">
        <v>276</v>
      </c>
      <c r="M14" s="704"/>
      <c r="N14" s="145"/>
      <c r="O14" s="145"/>
      <c r="P14" s="145"/>
      <c r="Q14" s="704"/>
      <c r="R14" s="30"/>
      <c r="S14" s="30"/>
    </row>
    <row r="15" spans="1:19" ht="15.95" customHeight="1" x14ac:dyDescent="0.2">
      <c r="C15" s="41"/>
      <c r="D15" s="186" t="s">
        <v>4</v>
      </c>
      <c r="E15" s="275">
        <v>10035</v>
      </c>
      <c r="F15" s="832">
        <v>40</v>
      </c>
      <c r="G15" s="279">
        <v>11</v>
      </c>
      <c r="H15" s="279">
        <v>6</v>
      </c>
      <c r="I15" s="279">
        <v>0</v>
      </c>
      <c r="J15" s="279">
        <v>2</v>
      </c>
      <c r="K15" s="279">
        <f>SUM(H15:J15)</f>
        <v>8</v>
      </c>
      <c r="L15" s="503"/>
      <c r="M15" s="704"/>
      <c r="N15" s="145"/>
      <c r="O15" s="145"/>
      <c r="P15" s="145"/>
      <c r="Q15" s="704"/>
    </row>
    <row r="16" spans="1:19" ht="15.95" customHeight="1" x14ac:dyDescent="0.2">
      <c r="C16" s="42"/>
      <c r="D16" s="187" t="s">
        <v>50</v>
      </c>
      <c r="E16" s="277">
        <v>53250</v>
      </c>
      <c r="F16" s="832">
        <v>140</v>
      </c>
      <c r="G16" s="280">
        <v>144</v>
      </c>
      <c r="H16" s="280">
        <v>130</v>
      </c>
      <c r="I16" s="280">
        <v>12</v>
      </c>
      <c r="J16" s="280">
        <v>2</v>
      </c>
      <c r="K16" s="280">
        <f>SUM(H16:J16)</f>
        <v>144</v>
      </c>
      <c r="L16" s="503"/>
      <c r="M16" s="704"/>
      <c r="N16" s="145"/>
      <c r="O16" s="145"/>
      <c r="P16" s="145"/>
      <c r="Q16" s="704"/>
    </row>
    <row r="17" spans="3:16" ht="15.95" customHeight="1" x14ac:dyDescent="0.2">
      <c r="C17" s="42"/>
      <c r="D17" s="188" t="s">
        <v>9</v>
      </c>
      <c r="E17" s="277">
        <v>20779</v>
      </c>
      <c r="F17" s="832">
        <v>140</v>
      </c>
      <c r="G17" s="280">
        <v>46</v>
      </c>
      <c r="H17" s="280">
        <v>38</v>
      </c>
      <c r="I17" s="280">
        <v>4</v>
      </c>
      <c r="J17" s="280">
        <v>4</v>
      </c>
      <c r="K17" s="280">
        <f>SUM(H17:J17)</f>
        <v>46</v>
      </c>
      <c r="L17" s="503"/>
      <c r="N17" s="145"/>
      <c r="O17" s="145"/>
      <c r="P17" s="145"/>
    </row>
    <row r="18" spans="3:16" ht="15.95" customHeight="1" x14ac:dyDescent="0.2">
      <c r="C18" s="42"/>
      <c r="D18" s="187" t="s">
        <v>118</v>
      </c>
      <c r="E18" s="277">
        <v>183893</v>
      </c>
      <c r="F18" s="189" t="s">
        <v>86</v>
      </c>
      <c r="G18" s="189" t="s">
        <v>86</v>
      </c>
      <c r="H18" s="189" t="s">
        <v>86</v>
      </c>
      <c r="I18" s="189" t="s">
        <v>86</v>
      </c>
      <c r="J18" s="189" t="s">
        <v>86</v>
      </c>
      <c r="K18" s="189" t="s">
        <v>86</v>
      </c>
      <c r="L18" s="503"/>
      <c r="N18" s="145"/>
      <c r="O18" s="145"/>
      <c r="P18" s="145"/>
    </row>
    <row r="19" spans="3:16" ht="15.95" customHeight="1" x14ac:dyDescent="0.2">
      <c r="C19" s="42"/>
      <c r="D19" s="272" t="s">
        <v>117</v>
      </c>
      <c r="E19" s="277">
        <v>3746</v>
      </c>
      <c r="F19" s="832">
        <v>8</v>
      </c>
      <c r="G19" s="280" t="s">
        <v>121</v>
      </c>
      <c r="H19" s="280" t="s">
        <v>121</v>
      </c>
      <c r="I19" s="280" t="s">
        <v>121</v>
      </c>
      <c r="J19" s="280" t="s">
        <v>121</v>
      </c>
      <c r="K19" s="280" t="s">
        <v>121</v>
      </c>
      <c r="L19" s="503"/>
      <c r="N19" s="145"/>
      <c r="O19" s="145"/>
      <c r="P19" s="145"/>
    </row>
    <row r="20" spans="3:16" ht="15.95" customHeight="1" x14ac:dyDescent="0.2">
      <c r="C20" s="42"/>
      <c r="D20" s="272" t="s">
        <v>91</v>
      </c>
      <c r="E20" s="277">
        <v>12742</v>
      </c>
      <c r="F20" s="832">
        <v>100</v>
      </c>
      <c r="G20" s="280">
        <v>65</v>
      </c>
      <c r="H20" s="280">
        <v>53</v>
      </c>
      <c r="I20" s="280">
        <v>4</v>
      </c>
      <c r="J20" s="280">
        <v>8</v>
      </c>
      <c r="K20" s="280">
        <f>SUM(H20:J20)</f>
        <v>65</v>
      </c>
      <c r="L20" s="503"/>
      <c r="N20" s="145"/>
      <c r="O20" s="145"/>
      <c r="P20" s="145"/>
    </row>
    <row r="21" spans="3:16" ht="15.95" customHeight="1" x14ac:dyDescent="0.2">
      <c r="C21" s="42"/>
      <c r="D21" s="188" t="s">
        <v>15</v>
      </c>
      <c r="E21" s="277">
        <v>7823</v>
      </c>
      <c r="F21" s="832" t="s">
        <v>342</v>
      </c>
      <c r="G21" s="280">
        <v>40</v>
      </c>
      <c r="H21" s="280">
        <v>31</v>
      </c>
      <c r="I21" s="280">
        <v>4</v>
      </c>
      <c r="J21" s="280">
        <v>1</v>
      </c>
      <c r="K21" s="280">
        <f>SUM(H21:J21)</f>
        <v>36</v>
      </c>
      <c r="L21" s="503"/>
      <c r="N21" s="145"/>
      <c r="O21" s="145"/>
      <c r="P21" s="145"/>
    </row>
    <row r="22" spans="3:16" ht="15.95" customHeight="1" x14ac:dyDescent="0.2">
      <c r="C22" s="42"/>
      <c r="D22" s="188" t="s">
        <v>17</v>
      </c>
      <c r="E22" s="277">
        <v>12674</v>
      </c>
      <c r="F22" s="832">
        <v>96</v>
      </c>
      <c r="G22" s="280">
        <v>195</v>
      </c>
      <c r="H22" s="280">
        <v>57</v>
      </c>
      <c r="I22" s="280">
        <v>3</v>
      </c>
      <c r="J22" s="280">
        <v>1</v>
      </c>
      <c r="K22" s="280">
        <f>SUM(H22:J22)</f>
        <v>61</v>
      </c>
      <c r="L22" s="503"/>
      <c r="N22" s="145"/>
      <c r="O22" s="145"/>
      <c r="P22" s="145"/>
    </row>
    <row r="23" spans="3:16" ht="15.95" customHeight="1" x14ac:dyDescent="0.2">
      <c r="C23" s="42"/>
      <c r="D23" s="188" t="s">
        <v>19</v>
      </c>
      <c r="E23" s="277">
        <v>40257</v>
      </c>
      <c r="F23" s="832">
        <v>120</v>
      </c>
      <c r="G23" s="280">
        <v>79</v>
      </c>
      <c r="H23" s="280">
        <v>20</v>
      </c>
      <c r="I23" s="280">
        <v>0</v>
      </c>
      <c r="J23" s="280">
        <v>0</v>
      </c>
      <c r="K23" s="280">
        <f t="shared" ref="K23:K30" si="0">SUM(H23:J23)</f>
        <v>20</v>
      </c>
      <c r="L23" s="503"/>
      <c r="N23" s="145"/>
      <c r="O23" s="145"/>
      <c r="P23" s="145"/>
    </row>
    <row r="24" spans="3:16" ht="15.95" customHeight="1" x14ac:dyDescent="0.2">
      <c r="C24" s="42"/>
      <c r="D24" s="188" t="s">
        <v>22</v>
      </c>
      <c r="E24" s="277">
        <v>3778</v>
      </c>
      <c r="F24" s="832">
        <v>112</v>
      </c>
      <c r="G24" s="280">
        <v>43</v>
      </c>
      <c r="H24" s="280">
        <v>5</v>
      </c>
      <c r="I24" s="280">
        <v>0</v>
      </c>
      <c r="J24" s="280">
        <v>1</v>
      </c>
      <c r="K24" s="280">
        <f t="shared" si="0"/>
        <v>6</v>
      </c>
      <c r="L24" s="503"/>
      <c r="N24" s="145"/>
      <c r="O24" s="145"/>
      <c r="P24" s="145"/>
    </row>
    <row r="25" spans="3:16" ht="15.95" customHeight="1" x14ac:dyDescent="0.2">
      <c r="C25" s="42"/>
      <c r="D25" s="188" t="s">
        <v>24</v>
      </c>
      <c r="E25" s="277">
        <v>1336</v>
      </c>
      <c r="F25" s="832">
        <v>48</v>
      </c>
      <c r="G25" s="280">
        <v>21</v>
      </c>
      <c r="H25" s="280">
        <v>0</v>
      </c>
      <c r="I25" s="280">
        <v>0</v>
      </c>
      <c r="J25" s="280">
        <v>0</v>
      </c>
      <c r="K25" s="280">
        <f t="shared" si="0"/>
        <v>0</v>
      </c>
      <c r="L25" s="503"/>
      <c r="N25" s="145"/>
      <c r="O25" s="145"/>
      <c r="P25" s="145"/>
    </row>
    <row r="26" spans="3:16" ht="15.95" customHeight="1" x14ac:dyDescent="0.2">
      <c r="C26" s="42"/>
      <c r="D26" s="188" t="s">
        <v>25</v>
      </c>
      <c r="E26" s="277">
        <v>23461</v>
      </c>
      <c r="F26" s="832">
        <v>167</v>
      </c>
      <c r="G26" s="280">
        <v>126</v>
      </c>
      <c r="H26" s="280">
        <v>38</v>
      </c>
      <c r="I26" s="280">
        <v>10</v>
      </c>
      <c r="J26" s="280">
        <v>4</v>
      </c>
      <c r="K26" s="280">
        <f t="shared" si="0"/>
        <v>52</v>
      </c>
      <c r="L26" s="503"/>
      <c r="N26" s="145"/>
      <c r="O26" s="145"/>
      <c r="P26" s="145"/>
    </row>
    <row r="27" spans="3:16" ht="15.95" customHeight="1" x14ac:dyDescent="0.2">
      <c r="C27" s="42"/>
      <c r="D27" s="188" t="s">
        <v>26</v>
      </c>
      <c r="E27" s="277">
        <v>24136</v>
      </c>
      <c r="F27" s="832">
        <v>32</v>
      </c>
      <c r="G27" s="280">
        <v>62</v>
      </c>
      <c r="H27" s="280">
        <v>60</v>
      </c>
      <c r="I27" s="280">
        <v>2</v>
      </c>
      <c r="J27" s="280">
        <v>4</v>
      </c>
      <c r="K27" s="280">
        <f t="shared" si="0"/>
        <v>66</v>
      </c>
      <c r="L27" s="503"/>
      <c r="N27" s="145"/>
      <c r="O27" s="145"/>
      <c r="P27" s="145"/>
    </row>
    <row r="28" spans="3:16" ht="15.95" customHeight="1" x14ac:dyDescent="0.2">
      <c r="C28" s="42"/>
      <c r="D28" s="188" t="s">
        <v>27</v>
      </c>
      <c r="E28" s="277">
        <v>14713</v>
      </c>
      <c r="F28" s="832">
        <v>24</v>
      </c>
      <c r="G28" s="452">
        <v>107</v>
      </c>
      <c r="H28" s="452">
        <v>50</v>
      </c>
      <c r="I28" s="452">
        <v>7</v>
      </c>
      <c r="J28" s="452">
        <v>8</v>
      </c>
      <c r="K28" s="452">
        <f t="shared" si="0"/>
        <v>65</v>
      </c>
      <c r="L28" s="503"/>
      <c r="N28" s="145"/>
      <c r="O28" s="145"/>
      <c r="P28" s="145"/>
    </row>
    <row r="29" spans="3:16" ht="15.95" customHeight="1" x14ac:dyDescent="0.2">
      <c r="C29" s="42"/>
      <c r="D29" s="450" t="s">
        <v>38</v>
      </c>
      <c r="E29" s="277">
        <v>2055</v>
      </c>
      <c r="F29" s="832">
        <v>24</v>
      </c>
      <c r="G29" s="451">
        <v>43</v>
      </c>
      <c r="H29" s="451">
        <v>8</v>
      </c>
      <c r="I29" s="451">
        <v>1</v>
      </c>
      <c r="J29" s="451">
        <v>0</v>
      </c>
      <c r="K29" s="451">
        <f t="shared" si="0"/>
        <v>9</v>
      </c>
      <c r="L29" s="503"/>
      <c r="N29" s="145"/>
      <c r="O29" s="145"/>
      <c r="P29" s="145"/>
    </row>
    <row r="30" spans="3:16" ht="15.95" customHeight="1" x14ac:dyDescent="0.2">
      <c r="C30" s="42"/>
      <c r="D30" s="450" t="s">
        <v>120</v>
      </c>
      <c r="E30" s="448">
        <v>2322</v>
      </c>
      <c r="F30" s="832">
        <v>74</v>
      </c>
      <c r="G30" s="451">
        <v>18</v>
      </c>
      <c r="H30" s="451">
        <v>8</v>
      </c>
      <c r="I30" s="451">
        <v>1</v>
      </c>
      <c r="J30" s="447">
        <v>0</v>
      </c>
      <c r="K30" s="447">
        <f t="shared" si="0"/>
        <v>9</v>
      </c>
      <c r="L30" s="503"/>
      <c r="N30" s="145"/>
      <c r="O30" s="145"/>
      <c r="P30" s="145"/>
    </row>
    <row r="31" spans="3:16" ht="15.95" customHeight="1" x14ac:dyDescent="0.2">
      <c r="C31" s="42"/>
      <c r="D31" s="450" t="s">
        <v>32</v>
      </c>
      <c r="E31" s="448">
        <v>706</v>
      </c>
      <c r="F31" s="833">
        <v>32</v>
      </c>
      <c r="G31" s="449">
        <v>0</v>
      </c>
      <c r="H31" s="449" t="s">
        <v>2</v>
      </c>
      <c r="I31" s="449" t="s">
        <v>2</v>
      </c>
      <c r="J31" s="338" t="s">
        <v>2</v>
      </c>
      <c r="K31" s="338" t="s">
        <v>2</v>
      </c>
      <c r="L31" s="503"/>
      <c r="N31" s="145"/>
      <c r="O31" s="145"/>
      <c r="P31" s="145"/>
    </row>
    <row r="32" spans="3:16" ht="15.95" customHeight="1" x14ac:dyDescent="0.2">
      <c r="C32" s="42"/>
      <c r="D32" s="186" t="s">
        <v>81</v>
      </c>
      <c r="E32" s="276">
        <v>12741</v>
      </c>
      <c r="F32" s="834">
        <v>70</v>
      </c>
      <c r="G32" s="267">
        <v>52</v>
      </c>
      <c r="H32" s="267">
        <v>7</v>
      </c>
      <c r="I32" s="267">
        <v>0</v>
      </c>
      <c r="J32" s="267">
        <v>0</v>
      </c>
      <c r="K32" s="267">
        <f>SUM(H32:J32)</f>
        <v>7</v>
      </c>
      <c r="L32" s="503"/>
      <c r="N32" s="145"/>
      <c r="O32" s="145"/>
      <c r="P32" s="145"/>
    </row>
    <row r="33" spans="1:16" ht="15.95" customHeight="1" x14ac:dyDescent="0.2">
      <c r="C33" s="42"/>
      <c r="D33" s="188" t="s">
        <v>88</v>
      </c>
      <c r="E33" s="277">
        <v>11305</v>
      </c>
      <c r="F33" s="832">
        <v>120</v>
      </c>
      <c r="G33" s="280">
        <v>48</v>
      </c>
      <c r="H33" s="280">
        <v>18</v>
      </c>
      <c r="I33" s="280">
        <v>2</v>
      </c>
      <c r="J33" s="280">
        <v>10</v>
      </c>
      <c r="K33" s="280">
        <f>SUM(H33:J33)</f>
        <v>30</v>
      </c>
      <c r="L33" s="503"/>
      <c r="N33" s="145"/>
      <c r="O33" s="145"/>
      <c r="P33" s="145"/>
    </row>
    <row r="34" spans="1:16" ht="15.95" customHeight="1" x14ac:dyDescent="0.2">
      <c r="C34" s="43"/>
      <c r="D34" s="194" t="s">
        <v>119</v>
      </c>
      <c r="E34" s="278">
        <v>21672</v>
      </c>
      <c r="F34" s="831" t="s">
        <v>343</v>
      </c>
      <c r="G34" s="348" t="s">
        <v>121</v>
      </c>
      <c r="H34" s="348">
        <v>9</v>
      </c>
      <c r="I34" s="348">
        <v>1</v>
      </c>
      <c r="J34" s="348">
        <v>1</v>
      </c>
      <c r="K34" s="348">
        <f>SUM(H34:J34)</f>
        <v>11</v>
      </c>
      <c r="L34" s="503"/>
      <c r="N34" s="145"/>
      <c r="O34" s="145"/>
      <c r="P34" s="145"/>
    </row>
    <row r="35" spans="1:16" ht="15.75" customHeight="1" x14ac:dyDescent="0.2">
      <c r="C35" s="38" t="s">
        <v>340</v>
      </c>
      <c r="D35" s="54"/>
      <c r="E35" s="44"/>
      <c r="F35" s="45"/>
      <c r="G35" s="580"/>
      <c r="H35" s="580"/>
      <c r="I35" s="580"/>
      <c r="J35" s="580"/>
      <c r="K35" s="580"/>
      <c r="N35" s="145"/>
      <c r="O35" s="145"/>
      <c r="P35" s="145"/>
    </row>
    <row r="36" spans="1:16" ht="15.75" customHeight="1" x14ac:dyDescent="0.2">
      <c r="C36" s="64" t="s">
        <v>341</v>
      </c>
      <c r="D36" s="55"/>
    </row>
    <row r="37" spans="1:16" ht="15.75" customHeight="1" x14ac:dyDescent="0.2">
      <c r="C37" s="64"/>
      <c r="D37" s="55"/>
    </row>
    <row r="38" spans="1:16" ht="15.75" customHeight="1" x14ac:dyDescent="0.2">
      <c r="C38" s="38"/>
      <c r="D38" s="55"/>
    </row>
    <row r="39" spans="1:16" ht="15.75" customHeight="1" x14ac:dyDescent="0.2">
      <c r="C39" s="577"/>
      <c r="D39" s="578"/>
      <c r="E39" s="31"/>
      <c r="F39" s="31"/>
      <c r="G39" s="31"/>
      <c r="H39" s="31"/>
      <c r="I39" s="31"/>
      <c r="J39" s="31"/>
      <c r="K39" s="31"/>
    </row>
    <row r="40" spans="1:16" ht="15.75" customHeight="1" x14ac:dyDescent="0.2">
      <c r="C40" s="38"/>
      <c r="D40" s="54"/>
      <c r="E40" s="28"/>
      <c r="F40" s="28"/>
      <c r="G40" s="28"/>
      <c r="H40" s="28"/>
      <c r="I40" s="28"/>
      <c r="J40" s="28"/>
      <c r="K40" s="28"/>
      <c r="M40" s="704"/>
    </row>
    <row r="41" spans="1:16" ht="16.5" customHeight="1" x14ac:dyDescent="0.2">
      <c r="C41" s="38"/>
      <c r="D41" s="54"/>
      <c r="E41" s="28"/>
      <c r="F41" s="28"/>
      <c r="G41" s="28"/>
      <c r="H41" s="28"/>
      <c r="I41" s="28"/>
      <c r="J41" s="28"/>
      <c r="K41" s="28"/>
    </row>
    <row r="42" spans="1:16" s="28" customFormat="1" ht="15.95" customHeight="1" x14ac:dyDescent="0.2">
      <c r="A42" s="702"/>
      <c r="B42" s="702"/>
      <c r="C42" s="38"/>
      <c r="D42" s="54"/>
    </row>
    <row r="43" spans="1:16" s="28" customFormat="1" ht="15.95" customHeight="1" x14ac:dyDescent="0.2">
      <c r="A43" s="702"/>
      <c r="B43" s="702"/>
      <c r="C43" s="38"/>
      <c r="D43" s="54"/>
    </row>
    <row r="44" spans="1:16" ht="15.95" customHeight="1" x14ac:dyDescent="0.2">
      <c r="C44" s="38"/>
      <c r="D44" s="54"/>
      <c r="E44" s="28"/>
      <c r="F44" s="28"/>
      <c r="G44" s="28"/>
      <c r="H44" s="28"/>
      <c r="I44" s="28"/>
      <c r="J44" s="28"/>
      <c r="K44" s="28"/>
    </row>
    <row r="45" spans="1:16" ht="15.95" customHeight="1" x14ac:dyDescent="0.2">
      <c r="C45" s="28"/>
      <c r="D45" s="28"/>
      <c r="E45" s="28"/>
      <c r="F45" s="28"/>
      <c r="G45" s="28"/>
      <c r="H45" s="28"/>
      <c r="I45" s="28"/>
      <c r="J45" s="28"/>
    </row>
    <row r="46" spans="1:16" ht="15.95" customHeight="1" x14ac:dyDescent="0.2">
      <c r="C46" s="28"/>
      <c r="D46" s="28"/>
      <c r="E46" s="28"/>
      <c r="F46" s="28"/>
      <c r="G46" s="28"/>
      <c r="H46" s="28"/>
      <c r="I46" s="28"/>
      <c r="J46" s="28"/>
    </row>
    <row r="47" spans="1:16" ht="15.95" customHeight="1" x14ac:dyDescent="0.2">
      <c r="C47" s="28"/>
      <c r="D47" s="28"/>
      <c r="E47" s="28"/>
      <c r="F47" s="28"/>
      <c r="G47" s="28"/>
      <c r="H47" s="28"/>
      <c r="I47" s="28"/>
      <c r="J47" s="28"/>
    </row>
    <row r="48" spans="1:16" ht="15.75" customHeight="1" x14ac:dyDescent="0.2">
      <c r="C48" s="28"/>
      <c r="D48" s="28"/>
      <c r="E48" s="28"/>
      <c r="F48" s="28"/>
      <c r="G48" s="28"/>
      <c r="H48" s="28"/>
      <c r="I48" s="28"/>
      <c r="J48" s="28"/>
    </row>
    <row r="49" spans="1:12" ht="15.95" customHeight="1" x14ac:dyDescent="0.2">
      <c r="C49" s="28"/>
      <c r="D49" s="28"/>
      <c r="E49" s="28"/>
      <c r="F49" s="28"/>
      <c r="G49" s="28"/>
      <c r="H49" s="28"/>
      <c r="I49" s="28"/>
      <c r="J49" s="28"/>
    </row>
    <row r="50" spans="1:12" ht="15.95" customHeight="1" x14ac:dyDescent="0.2">
      <c r="C50" s="31"/>
      <c r="D50" s="31"/>
      <c r="E50" s="31"/>
      <c r="F50" s="31"/>
      <c r="G50" s="31"/>
      <c r="H50" s="31"/>
      <c r="I50" s="31"/>
      <c r="J50" s="31"/>
      <c r="K50" s="31"/>
    </row>
    <row r="51" spans="1:12" ht="15.95" customHeight="1" x14ac:dyDescent="0.2">
      <c r="C51" s="28"/>
      <c r="D51" s="28"/>
      <c r="E51" s="28"/>
      <c r="F51" s="28"/>
      <c r="G51" s="28"/>
    </row>
    <row r="52" spans="1:12" ht="15.95" customHeight="1" x14ac:dyDescent="0.2">
      <c r="C52" s="28"/>
      <c r="D52" s="28"/>
      <c r="E52" s="28"/>
      <c r="F52" s="28"/>
      <c r="G52" s="28"/>
    </row>
    <row r="53" spans="1:12" ht="6.95" customHeight="1" x14ac:dyDescent="0.2">
      <c r="C53" s="28"/>
      <c r="D53" s="28"/>
      <c r="E53" s="28"/>
      <c r="F53" s="28"/>
      <c r="G53" s="28"/>
    </row>
    <row r="54" spans="1:12" s="704" customFormat="1" ht="6.95" customHeight="1" x14ac:dyDescent="0.2">
      <c r="A54" s="702"/>
      <c r="B54" s="702"/>
      <c r="C54" s="28"/>
      <c r="D54" s="28"/>
      <c r="E54" s="28"/>
      <c r="F54" s="28"/>
      <c r="G54" s="28"/>
    </row>
    <row r="55" spans="1:12" ht="15.95" customHeight="1" x14ac:dyDescent="0.2">
      <c r="C55" s="861"/>
      <c r="D55" s="862"/>
      <c r="E55" s="865"/>
      <c r="F55" s="459" t="s">
        <v>352</v>
      </c>
      <c r="G55" s="459"/>
      <c r="H55" s="459"/>
      <c r="I55" s="459"/>
      <c r="J55" s="460"/>
    </row>
    <row r="56" spans="1:12" s="22" customFormat="1" ht="37.5" customHeight="1" x14ac:dyDescent="0.2">
      <c r="A56" s="702"/>
      <c r="B56" s="702"/>
      <c r="C56" s="863"/>
      <c r="D56" s="864"/>
      <c r="E56" s="866"/>
      <c r="F56" s="292" t="s">
        <v>347</v>
      </c>
      <c r="G56" s="292" t="s">
        <v>348</v>
      </c>
      <c r="H56" s="292" t="s">
        <v>349</v>
      </c>
      <c r="I56" s="292" t="s">
        <v>350</v>
      </c>
      <c r="J56" s="292" t="s">
        <v>351</v>
      </c>
    </row>
    <row r="57" spans="1:12" ht="15.95" customHeight="1" x14ac:dyDescent="0.2">
      <c r="C57" s="41"/>
      <c r="D57" s="186" t="s">
        <v>4</v>
      </c>
      <c r="E57" s="305">
        <v>3</v>
      </c>
      <c r="F57" s="294">
        <v>33.33</v>
      </c>
      <c r="G57" s="294">
        <v>0</v>
      </c>
      <c r="H57" s="294">
        <v>100</v>
      </c>
      <c r="I57" s="294">
        <v>0</v>
      </c>
      <c r="J57" s="294">
        <v>0</v>
      </c>
    </row>
    <row r="58" spans="1:12" ht="15.95" customHeight="1" x14ac:dyDescent="0.2">
      <c r="C58" s="42"/>
      <c r="D58" s="190" t="s">
        <v>51</v>
      </c>
      <c r="E58" s="273">
        <v>76</v>
      </c>
      <c r="F58" s="281">
        <v>50</v>
      </c>
      <c r="G58" s="281">
        <v>0</v>
      </c>
      <c r="H58" s="281">
        <v>96.05</v>
      </c>
      <c r="I58" s="281">
        <v>3.94</v>
      </c>
      <c r="J58" s="281">
        <v>7.89</v>
      </c>
      <c r="L58" s="56"/>
    </row>
    <row r="59" spans="1:12" ht="15.95" customHeight="1" x14ac:dyDescent="0.2">
      <c r="C59" s="42"/>
      <c r="D59" s="191" t="s">
        <v>9</v>
      </c>
      <c r="E59" s="273">
        <v>27</v>
      </c>
      <c r="F59" s="281">
        <v>25.92</v>
      </c>
      <c r="G59" s="281">
        <v>0</v>
      </c>
      <c r="H59" s="281">
        <v>92.59</v>
      </c>
      <c r="I59" s="281">
        <v>7.4</v>
      </c>
      <c r="J59" s="281">
        <v>3.7</v>
      </c>
    </row>
    <row r="60" spans="1:12" ht="15.95" customHeight="1" x14ac:dyDescent="0.2">
      <c r="C60" s="42"/>
      <c r="D60" s="190" t="s">
        <v>52</v>
      </c>
      <c r="E60" s="189" t="s">
        <v>62</v>
      </c>
      <c r="F60" s="189" t="s">
        <v>62</v>
      </c>
      <c r="G60" s="189" t="s">
        <v>62</v>
      </c>
      <c r="H60" s="189" t="s">
        <v>62</v>
      </c>
      <c r="I60" s="189" t="s">
        <v>62</v>
      </c>
      <c r="J60" s="189" t="s">
        <v>62</v>
      </c>
    </row>
    <row r="61" spans="1:12" ht="15.95" customHeight="1" x14ac:dyDescent="0.2">
      <c r="C61" s="42"/>
      <c r="D61" s="190" t="s">
        <v>117</v>
      </c>
      <c r="E61" s="305" t="s">
        <v>121</v>
      </c>
      <c r="F61" s="295" t="s">
        <v>121</v>
      </c>
      <c r="G61" s="295" t="s">
        <v>121</v>
      </c>
      <c r="H61" s="295" t="s">
        <v>121</v>
      </c>
      <c r="I61" s="295" t="s">
        <v>121</v>
      </c>
      <c r="J61" s="295" t="s">
        <v>121</v>
      </c>
    </row>
    <row r="62" spans="1:12" ht="15.95" customHeight="1" x14ac:dyDescent="0.2">
      <c r="C62" s="42"/>
      <c r="D62" s="191" t="s">
        <v>14</v>
      </c>
      <c r="E62" s="305">
        <v>22</v>
      </c>
      <c r="F62" s="295">
        <v>31.81</v>
      </c>
      <c r="G62" s="295">
        <v>0</v>
      </c>
      <c r="H62" s="295">
        <v>100</v>
      </c>
      <c r="I62" s="295">
        <v>0</v>
      </c>
      <c r="J62" s="295">
        <v>4.54</v>
      </c>
    </row>
    <row r="63" spans="1:12" ht="15.95" customHeight="1" x14ac:dyDescent="0.2">
      <c r="C63" s="42"/>
      <c r="D63" s="191" t="s">
        <v>15</v>
      </c>
      <c r="E63" s="305">
        <v>23</v>
      </c>
      <c r="F63" s="295">
        <v>52.17</v>
      </c>
      <c r="G63" s="295">
        <v>4.34</v>
      </c>
      <c r="H63" s="295">
        <v>86.956521739130437</v>
      </c>
      <c r="I63" s="295">
        <v>8.69</v>
      </c>
      <c r="J63" s="295">
        <v>0</v>
      </c>
      <c r="L63" s="104"/>
    </row>
    <row r="64" spans="1:12" ht="15.95" customHeight="1" x14ac:dyDescent="0.2">
      <c r="C64" s="42"/>
      <c r="D64" s="191" t="s">
        <v>17</v>
      </c>
      <c r="E64" s="273">
        <v>27</v>
      </c>
      <c r="F64" s="281">
        <v>25.92</v>
      </c>
      <c r="G64" s="295">
        <v>0</v>
      </c>
      <c r="H64" s="295">
        <v>88.888888888888886</v>
      </c>
      <c r="I64" s="295">
        <v>11.111111111111111</v>
      </c>
      <c r="J64" s="295">
        <v>0</v>
      </c>
    </row>
    <row r="65" spans="3:10" ht="15.95" customHeight="1" x14ac:dyDescent="0.2">
      <c r="C65" s="42"/>
      <c r="D65" s="191" t="s">
        <v>19</v>
      </c>
      <c r="E65" s="296">
        <v>12</v>
      </c>
      <c r="F65" s="295">
        <v>50</v>
      </c>
      <c r="G65" s="295">
        <v>0</v>
      </c>
      <c r="H65" s="295">
        <v>91.66</v>
      </c>
      <c r="I65" s="295">
        <v>8.33</v>
      </c>
      <c r="J65" s="295">
        <v>0</v>
      </c>
    </row>
    <row r="66" spans="3:10" ht="15.95" customHeight="1" x14ac:dyDescent="0.2">
      <c r="C66" s="42"/>
      <c r="D66" s="191" t="s">
        <v>22</v>
      </c>
      <c r="E66" s="305">
        <v>5</v>
      </c>
      <c r="F66" s="295">
        <v>0</v>
      </c>
      <c r="G66" s="295">
        <v>0</v>
      </c>
      <c r="H66" s="295">
        <v>80</v>
      </c>
      <c r="I66" s="295">
        <v>20</v>
      </c>
      <c r="J66" s="295">
        <v>0</v>
      </c>
    </row>
    <row r="67" spans="3:10" ht="15.95" customHeight="1" x14ac:dyDescent="0.2">
      <c r="C67" s="42"/>
      <c r="D67" s="191" t="s">
        <v>24</v>
      </c>
      <c r="E67" s="305">
        <v>0</v>
      </c>
      <c r="F67" s="295" t="s">
        <v>2</v>
      </c>
      <c r="G67" s="295" t="s">
        <v>2</v>
      </c>
      <c r="H67" s="295" t="s">
        <v>2</v>
      </c>
      <c r="I67" s="295" t="s">
        <v>2</v>
      </c>
      <c r="J67" s="295" t="s">
        <v>2</v>
      </c>
    </row>
    <row r="68" spans="3:10" ht="15.95" customHeight="1" x14ac:dyDescent="0.2">
      <c r="C68" s="42"/>
      <c r="D68" s="191" t="s">
        <v>25</v>
      </c>
      <c r="E68" s="273">
        <v>10</v>
      </c>
      <c r="F68" s="281">
        <v>50</v>
      </c>
      <c r="G68" s="281">
        <v>0</v>
      </c>
      <c r="H68" s="281">
        <v>70</v>
      </c>
      <c r="I68" s="281">
        <v>30</v>
      </c>
      <c r="J68" s="281">
        <v>10</v>
      </c>
    </row>
    <row r="69" spans="3:10" ht="15.95" customHeight="1" x14ac:dyDescent="0.2">
      <c r="C69" s="42"/>
      <c r="D69" s="191" t="s">
        <v>26</v>
      </c>
      <c r="E69" s="273">
        <v>45</v>
      </c>
      <c r="F69" s="295">
        <v>35.549999999999997</v>
      </c>
      <c r="G69" s="295">
        <v>0</v>
      </c>
      <c r="H69" s="295">
        <v>95.55</v>
      </c>
      <c r="I69" s="295">
        <v>4.4400000000000004</v>
      </c>
      <c r="J69" s="281">
        <v>2.2200000000000002</v>
      </c>
    </row>
    <row r="70" spans="3:10" ht="15.95" customHeight="1" x14ac:dyDescent="0.2">
      <c r="C70" s="42"/>
      <c r="D70" s="191" t="s">
        <v>27</v>
      </c>
      <c r="E70" s="268">
        <v>18</v>
      </c>
      <c r="F70" s="295">
        <v>22.22</v>
      </c>
      <c r="G70" s="295">
        <v>5.55</v>
      </c>
      <c r="H70" s="295">
        <v>83.33</v>
      </c>
      <c r="I70" s="295">
        <v>11.11</v>
      </c>
      <c r="J70" s="295">
        <v>5.55</v>
      </c>
    </row>
    <row r="71" spans="3:10" ht="15.95" customHeight="1" x14ac:dyDescent="0.2">
      <c r="C71" s="42"/>
      <c r="D71" s="450" t="s">
        <v>38</v>
      </c>
      <c r="E71" s="268">
        <v>4</v>
      </c>
      <c r="F71" s="281">
        <v>25</v>
      </c>
      <c r="G71" s="281">
        <v>0</v>
      </c>
      <c r="H71" s="281">
        <v>100</v>
      </c>
      <c r="I71" s="281">
        <v>0</v>
      </c>
      <c r="J71" s="282">
        <v>0</v>
      </c>
    </row>
    <row r="72" spans="3:10" ht="15.95" customHeight="1" x14ac:dyDescent="0.2">
      <c r="C72" s="42"/>
      <c r="D72" s="579" t="s">
        <v>120</v>
      </c>
      <c r="E72" s="268">
        <v>8</v>
      </c>
      <c r="F72" s="281">
        <v>25</v>
      </c>
      <c r="G72" s="281">
        <v>0</v>
      </c>
      <c r="H72" s="281">
        <v>100</v>
      </c>
      <c r="I72" s="281">
        <v>0</v>
      </c>
      <c r="J72" s="282">
        <v>0</v>
      </c>
    </row>
    <row r="73" spans="3:10" ht="15.95" customHeight="1" x14ac:dyDescent="0.2">
      <c r="C73" s="42"/>
      <c r="D73" s="453" t="s">
        <v>32</v>
      </c>
      <c r="E73" s="305">
        <v>0</v>
      </c>
      <c r="F73" s="295" t="s">
        <v>2</v>
      </c>
      <c r="G73" s="295" t="s">
        <v>2</v>
      </c>
      <c r="H73" s="295" t="s">
        <v>2</v>
      </c>
      <c r="I73" s="295" t="s">
        <v>2</v>
      </c>
      <c r="J73" s="295" t="s">
        <v>2</v>
      </c>
    </row>
    <row r="74" spans="3:10" ht="15.95" customHeight="1" x14ac:dyDescent="0.2">
      <c r="C74" s="42"/>
      <c r="D74" s="186" t="s">
        <v>81</v>
      </c>
      <c r="E74" s="297">
        <v>7</v>
      </c>
      <c r="F74" s="569">
        <v>14.28</v>
      </c>
      <c r="G74" s="569">
        <v>0</v>
      </c>
      <c r="H74" s="569">
        <v>100</v>
      </c>
      <c r="I74" s="569">
        <v>0</v>
      </c>
      <c r="J74" s="569">
        <v>0</v>
      </c>
    </row>
    <row r="75" spans="3:10" ht="15.95" customHeight="1" x14ac:dyDescent="0.2">
      <c r="C75" s="42"/>
      <c r="D75" s="191" t="s">
        <v>88</v>
      </c>
      <c r="E75" s="293">
        <v>4</v>
      </c>
      <c r="F75" s="295">
        <v>25</v>
      </c>
      <c r="G75" s="295">
        <v>0</v>
      </c>
      <c r="H75" s="295">
        <v>100</v>
      </c>
      <c r="I75" s="295">
        <v>0</v>
      </c>
      <c r="J75" s="295">
        <v>0</v>
      </c>
    </row>
    <row r="76" spans="3:10" ht="15.95" customHeight="1" x14ac:dyDescent="0.2">
      <c r="C76" s="43"/>
      <c r="D76" s="194" t="s">
        <v>122</v>
      </c>
      <c r="E76" s="304">
        <v>3</v>
      </c>
      <c r="F76" s="349">
        <v>0</v>
      </c>
      <c r="G76" s="349">
        <v>0</v>
      </c>
      <c r="H76" s="349">
        <v>66.666666666666671</v>
      </c>
      <c r="I76" s="349">
        <v>33.299999999999997</v>
      </c>
      <c r="J76" s="349">
        <v>0</v>
      </c>
    </row>
    <row r="77" spans="3:10" ht="15.95" customHeight="1" x14ac:dyDescent="0.2">
      <c r="C77" s="38" t="s">
        <v>340</v>
      </c>
      <c r="D77" s="54"/>
      <c r="E77" s="28"/>
      <c r="F77" s="46"/>
      <c r="G77" s="46"/>
      <c r="H77" s="46"/>
    </row>
    <row r="78" spans="3:10" ht="15.95" customHeight="1" x14ac:dyDescent="0.2">
      <c r="C78" s="64" t="s">
        <v>341</v>
      </c>
      <c r="D78" s="55"/>
      <c r="E78" s="581"/>
      <c r="F78" s="582"/>
      <c r="G78" s="582"/>
      <c r="H78" s="583"/>
      <c r="I78" s="584"/>
      <c r="J78" s="584"/>
    </row>
    <row r="79" spans="3:10" ht="15.95" customHeight="1" x14ac:dyDescent="0.2">
      <c r="C79" s="146"/>
      <c r="D79" s="55"/>
      <c r="E79" s="28"/>
      <c r="F79" s="46"/>
      <c r="G79" s="46"/>
      <c r="H79" s="46"/>
    </row>
    <row r="80" spans="3:10" ht="15.95" customHeight="1" x14ac:dyDescent="0.2">
      <c r="C80" s="64"/>
      <c r="D80" s="55"/>
      <c r="E80" s="28"/>
      <c r="F80" s="46"/>
      <c r="G80" s="46"/>
      <c r="H80" s="46"/>
    </row>
    <row r="81" spans="1:11" ht="15.95" customHeight="1" x14ac:dyDescent="0.2">
      <c r="C81" s="64"/>
      <c r="D81" s="55"/>
      <c r="E81" s="28"/>
      <c r="F81" s="46"/>
      <c r="G81" s="46"/>
      <c r="H81" s="46"/>
    </row>
    <row r="82" spans="1:11" ht="15.95" customHeight="1" x14ac:dyDescent="0.2">
      <c r="C82" s="64"/>
      <c r="D82" s="55"/>
      <c r="E82" s="28"/>
      <c r="F82" s="46"/>
      <c r="G82" s="46"/>
      <c r="H82" s="46"/>
    </row>
    <row r="83" spans="1:11" ht="15.95" customHeight="1" x14ac:dyDescent="0.2">
      <c r="C83" s="64"/>
      <c r="D83" s="55"/>
      <c r="E83" s="28"/>
      <c r="F83" s="46"/>
      <c r="G83" s="46"/>
      <c r="H83" s="46"/>
    </row>
    <row r="84" spans="1:11" ht="15.95" customHeight="1" x14ac:dyDescent="0.2">
      <c r="C84" s="64"/>
      <c r="D84" s="55"/>
      <c r="E84" s="28"/>
      <c r="F84" s="46"/>
      <c r="G84" s="46"/>
      <c r="H84" s="46"/>
    </row>
    <row r="85" spans="1:11" ht="15.95" customHeight="1" x14ac:dyDescent="0.2">
      <c r="C85" s="64"/>
      <c r="D85" s="55"/>
      <c r="E85" s="28"/>
      <c r="F85" s="46"/>
      <c r="G85" s="46"/>
      <c r="H85" s="46"/>
    </row>
    <row r="86" spans="1:11" ht="15.75" customHeight="1" x14ac:dyDescent="0.2">
      <c r="C86" s="64"/>
      <c r="D86" s="55"/>
      <c r="E86" s="28"/>
      <c r="F86" s="46"/>
      <c r="G86" s="46"/>
      <c r="H86" s="46"/>
    </row>
    <row r="87" spans="1:11" ht="15.95" customHeight="1" x14ac:dyDescent="0.2">
      <c r="C87" s="124"/>
      <c r="D87" s="123"/>
      <c r="E87" s="121"/>
      <c r="F87" s="125"/>
      <c r="G87" s="125"/>
      <c r="H87" s="125"/>
      <c r="I87" s="121"/>
      <c r="J87" s="121"/>
      <c r="K87" s="121"/>
    </row>
    <row r="88" spans="1:11" ht="15.95" customHeight="1" x14ac:dyDescent="0.2">
      <c r="C88" s="64"/>
      <c r="D88" s="54"/>
      <c r="E88" s="28"/>
      <c r="F88" s="46"/>
      <c r="G88" s="46"/>
      <c r="H88" s="46"/>
      <c r="I88" s="28"/>
      <c r="J88" s="28"/>
      <c r="K88" s="28"/>
    </row>
    <row r="89" spans="1:11" s="28" customFormat="1" ht="14.25" customHeight="1" x14ac:dyDescent="0.2">
      <c r="A89" s="702"/>
      <c r="B89" s="702"/>
    </row>
    <row r="90" spans="1:11" s="28" customFormat="1" ht="14.25" customHeight="1" x14ac:dyDescent="0.2">
      <c r="A90" s="702"/>
      <c r="B90" s="702"/>
    </row>
    <row r="91" spans="1:11" ht="14.25" customHeight="1" x14ac:dyDescent="0.2">
      <c r="C91" s="28"/>
      <c r="D91" s="28"/>
      <c r="E91" s="28"/>
      <c r="F91" s="28"/>
      <c r="G91" s="28"/>
      <c r="H91" s="28"/>
      <c r="I91" s="28"/>
      <c r="J91" s="28"/>
      <c r="K91" s="28"/>
    </row>
    <row r="92" spans="1:11" ht="7.5" customHeight="1" x14ac:dyDescent="0.2">
      <c r="C92" s="31"/>
      <c r="D92" s="31"/>
      <c r="E92" s="31"/>
      <c r="F92" s="31"/>
      <c r="G92" s="31"/>
      <c r="H92" s="31"/>
      <c r="I92" s="31"/>
      <c r="J92" s="31"/>
      <c r="K92" s="31"/>
    </row>
    <row r="93" spans="1:11" ht="15.95" customHeight="1" x14ac:dyDescent="0.2"/>
    <row r="94" spans="1:11" ht="15.95" customHeight="1" x14ac:dyDescent="0.2"/>
    <row r="95" spans="1:11" ht="6.95" customHeight="1" x14ac:dyDescent="0.2"/>
    <row r="96" spans="1:11" s="704" customFormat="1" ht="6.95" customHeight="1" x14ac:dyDescent="0.2">
      <c r="A96" s="702"/>
      <c r="B96" s="702"/>
    </row>
    <row r="97" spans="3:13" ht="15.95" customHeight="1" x14ac:dyDescent="0.2">
      <c r="C97" s="861"/>
      <c r="D97" s="862"/>
      <c r="E97" s="865"/>
      <c r="F97" s="459" t="s">
        <v>352</v>
      </c>
      <c r="G97" s="459"/>
      <c r="H97" s="459"/>
      <c r="I97" s="459"/>
      <c r="J97" s="460"/>
    </row>
    <row r="98" spans="3:13" ht="37.5" customHeight="1" x14ac:dyDescent="0.2">
      <c r="C98" s="863"/>
      <c r="D98" s="864"/>
      <c r="E98" s="866"/>
      <c r="F98" s="292" t="s">
        <v>347</v>
      </c>
      <c r="G98" s="292" t="s">
        <v>348</v>
      </c>
      <c r="H98" s="292" t="s">
        <v>349</v>
      </c>
      <c r="I98" s="292" t="s">
        <v>350</v>
      </c>
      <c r="J98" s="292" t="s">
        <v>351</v>
      </c>
      <c r="M98" s="56"/>
    </row>
    <row r="99" spans="3:13" ht="15.95" customHeight="1" x14ac:dyDescent="0.2">
      <c r="C99" s="41"/>
      <c r="D99" s="186" t="s">
        <v>4</v>
      </c>
      <c r="E99" s="305">
        <v>0</v>
      </c>
      <c r="F99" s="294" t="s">
        <v>2</v>
      </c>
      <c r="G99" s="294" t="s">
        <v>2</v>
      </c>
      <c r="H99" s="294" t="s">
        <v>2</v>
      </c>
      <c r="I99" s="294" t="s">
        <v>2</v>
      </c>
      <c r="J99" s="294" t="s">
        <v>2</v>
      </c>
    </row>
    <row r="100" spans="3:13" ht="15.95" customHeight="1" x14ac:dyDescent="0.2">
      <c r="C100" s="42"/>
      <c r="D100" s="190" t="s">
        <v>51</v>
      </c>
      <c r="E100" s="192">
        <v>8</v>
      </c>
      <c r="F100" s="283">
        <v>25</v>
      </c>
      <c r="G100" s="283">
        <v>0</v>
      </c>
      <c r="H100" s="283">
        <v>62.5</v>
      </c>
      <c r="I100" s="283">
        <v>37.5</v>
      </c>
      <c r="J100" s="283">
        <v>25</v>
      </c>
    </row>
    <row r="101" spans="3:13" ht="15.95" customHeight="1" x14ac:dyDescent="0.2">
      <c r="C101" s="42"/>
      <c r="D101" s="191" t="s">
        <v>9</v>
      </c>
      <c r="E101" s="192">
        <v>3</v>
      </c>
      <c r="F101" s="283">
        <v>33.33</v>
      </c>
      <c r="G101" s="283">
        <v>0</v>
      </c>
      <c r="H101" s="455">
        <v>100</v>
      </c>
      <c r="I101" s="283">
        <v>0</v>
      </c>
      <c r="J101" s="283">
        <v>0</v>
      </c>
    </row>
    <row r="102" spans="3:13" ht="15.95" customHeight="1" x14ac:dyDescent="0.2">
      <c r="C102" s="42"/>
      <c r="D102" s="190" t="s">
        <v>52</v>
      </c>
      <c r="E102" s="193" t="s">
        <v>62</v>
      </c>
      <c r="F102" s="189" t="s">
        <v>62</v>
      </c>
      <c r="G102" s="189" t="s">
        <v>62</v>
      </c>
      <c r="H102" s="189" t="s">
        <v>62</v>
      </c>
      <c r="I102" s="189" t="s">
        <v>62</v>
      </c>
      <c r="J102" s="189" t="s">
        <v>62</v>
      </c>
    </row>
    <row r="103" spans="3:13" ht="15.95" customHeight="1" x14ac:dyDescent="0.2">
      <c r="C103" s="42"/>
      <c r="D103" s="190" t="s">
        <v>117</v>
      </c>
      <c r="E103" s="326" t="s">
        <v>121</v>
      </c>
      <c r="F103" s="301" t="s">
        <v>121</v>
      </c>
      <c r="G103" s="295" t="s">
        <v>121</v>
      </c>
      <c r="H103" s="455" t="s">
        <v>121</v>
      </c>
      <c r="I103" s="295" t="s">
        <v>121</v>
      </c>
      <c r="J103" s="301" t="s">
        <v>121</v>
      </c>
    </row>
    <row r="104" spans="3:13" ht="15.95" customHeight="1" x14ac:dyDescent="0.2">
      <c r="C104" s="42"/>
      <c r="D104" s="191" t="s">
        <v>14</v>
      </c>
      <c r="E104" s="326">
        <v>3</v>
      </c>
      <c r="F104" s="295">
        <v>0</v>
      </c>
      <c r="G104" s="295">
        <v>33.33</v>
      </c>
      <c r="H104" s="455">
        <v>66.66</v>
      </c>
      <c r="I104" s="295">
        <v>0</v>
      </c>
      <c r="J104" s="283">
        <v>0</v>
      </c>
    </row>
    <row r="105" spans="3:13" ht="15.95" customHeight="1" x14ac:dyDescent="0.2">
      <c r="C105" s="42"/>
      <c r="D105" s="191" t="s">
        <v>15</v>
      </c>
      <c r="E105" s="305">
        <v>4</v>
      </c>
      <c r="F105" s="295">
        <v>0</v>
      </c>
      <c r="G105" s="295">
        <v>0</v>
      </c>
      <c r="H105" s="295">
        <v>0</v>
      </c>
      <c r="I105" s="295">
        <v>100</v>
      </c>
      <c r="J105" s="283">
        <v>0</v>
      </c>
    </row>
    <row r="106" spans="3:13" ht="15.95" customHeight="1" x14ac:dyDescent="0.2">
      <c r="C106" s="42"/>
      <c r="D106" s="191" t="s">
        <v>17</v>
      </c>
      <c r="E106" s="326">
        <v>3</v>
      </c>
      <c r="F106" s="295">
        <v>0</v>
      </c>
      <c r="G106" s="295">
        <v>0</v>
      </c>
      <c r="H106" s="455">
        <v>100</v>
      </c>
      <c r="I106" s="295">
        <v>0</v>
      </c>
      <c r="J106" s="283">
        <v>0</v>
      </c>
    </row>
    <row r="107" spans="3:13" ht="15.95" customHeight="1" x14ac:dyDescent="0.2">
      <c r="C107" s="42"/>
      <c r="D107" s="191" t="s">
        <v>19</v>
      </c>
      <c r="E107" s="273">
        <v>0</v>
      </c>
      <c r="F107" s="455" t="s">
        <v>2</v>
      </c>
      <c r="G107" s="455" t="s">
        <v>2</v>
      </c>
      <c r="H107" s="455" t="s">
        <v>2</v>
      </c>
      <c r="I107" s="455" t="s">
        <v>2</v>
      </c>
      <c r="J107" s="301" t="s">
        <v>2</v>
      </c>
    </row>
    <row r="108" spans="3:13" ht="15.95" customHeight="1" x14ac:dyDescent="0.2">
      <c r="C108" s="42"/>
      <c r="D108" s="191" t="s">
        <v>22</v>
      </c>
      <c r="E108" s="326">
        <v>0</v>
      </c>
      <c r="F108" s="455" t="s">
        <v>2</v>
      </c>
      <c r="G108" s="455" t="s">
        <v>2</v>
      </c>
      <c r="H108" s="455" t="s">
        <v>2</v>
      </c>
      <c r="I108" s="455" t="s">
        <v>2</v>
      </c>
      <c r="J108" s="301" t="s">
        <v>2</v>
      </c>
    </row>
    <row r="109" spans="3:13" ht="15.95" customHeight="1" x14ac:dyDescent="0.2">
      <c r="C109" s="42"/>
      <c r="D109" s="191" t="s">
        <v>24</v>
      </c>
      <c r="E109" s="273">
        <v>0</v>
      </c>
      <c r="F109" s="455" t="s">
        <v>2</v>
      </c>
      <c r="G109" s="455" t="s">
        <v>2</v>
      </c>
      <c r="H109" s="455" t="s">
        <v>2</v>
      </c>
      <c r="I109" s="455" t="s">
        <v>2</v>
      </c>
      <c r="J109" s="301" t="s">
        <v>2</v>
      </c>
    </row>
    <row r="110" spans="3:13" ht="15.95" customHeight="1" x14ac:dyDescent="0.2">
      <c r="C110" s="42"/>
      <c r="D110" s="191" t="s">
        <v>25</v>
      </c>
      <c r="E110" s="273">
        <v>2</v>
      </c>
      <c r="F110" s="455">
        <v>50</v>
      </c>
      <c r="G110" s="455">
        <v>0</v>
      </c>
      <c r="H110" s="455">
        <v>100</v>
      </c>
      <c r="I110" s="455">
        <v>0</v>
      </c>
      <c r="J110" s="283">
        <v>0</v>
      </c>
    </row>
    <row r="111" spans="3:13" ht="15.95" customHeight="1" x14ac:dyDescent="0.2">
      <c r="C111" s="42"/>
      <c r="D111" s="191" t="s">
        <v>26</v>
      </c>
      <c r="E111" s="273">
        <v>2</v>
      </c>
      <c r="F111" s="455">
        <v>0</v>
      </c>
      <c r="G111" s="455">
        <v>0</v>
      </c>
      <c r="H111" s="455">
        <v>50</v>
      </c>
      <c r="I111" s="455">
        <v>50</v>
      </c>
      <c r="J111" s="283">
        <v>0</v>
      </c>
    </row>
    <row r="112" spans="3:13" ht="15.95" customHeight="1" x14ac:dyDescent="0.2">
      <c r="C112" s="42"/>
      <c r="D112" s="269" t="s">
        <v>27</v>
      </c>
      <c r="E112" s="454">
        <v>7</v>
      </c>
      <c r="F112" s="455">
        <v>14.28</v>
      </c>
      <c r="G112" s="455">
        <v>28.57</v>
      </c>
      <c r="H112" s="455">
        <v>57.14</v>
      </c>
      <c r="I112" s="455">
        <v>14.28</v>
      </c>
      <c r="J112" s="283">
        <v>0</v>
      </c>
    </row>
    <row r="113" spans="3:10" ht="15.95" customHeight="1" x14ac:dyDescent="0.2">
      <c r="C113" s="42"/>
      <c r="D113" s="450" t="s">
        <v>38</v>
      </c>
      <c r="E113" s="271">
        <v>0</v>
      </c>
      <c r="F113" s="455" t="s">
        <v>2</v>
      </c>
      <c r="G113" s="455" t="s">
        <v>2</v>
      </c>
      <c r="H113" s="455" t="s">
        <v>2</v>
      </c>
      <c r="I113" s="455" t="s">
        <v>2</v>
      </c>
      <c r="J113" s="301" t="s">
        <v>2</v>
      </c>
    </row>
    <row r="114" spans="3:10" ht="15.95" customHeight="1" x14ac:dyDescent="0.2">
      <c r="C114" s="42"/>
      <c r="D114" s="269" t="s">
        <v>120</v>
      </c>
      <c r="E114" s="271">
        <v>1</v>
      </c>
      <c r="F114" s="455">
        <v>0</v>
      </c>
      <c r="G114" s="455">
        <v>0</v>
      </c>
      <c r="H114" s="455">
        <v>100</v>
      </c>
      <c r="I114" s="455">
        <v>0</v>
      </c>
      <c r="J114" s="283">
        <v>0</v>
      </c>
    </row>
    <row r="115" spans="3:10" ht="15.95" customHeight="1" x14ac:dyDescent="0.2">
      <c r="C115" s="42"/>
      <c r="D115" s="191" t="s">
        <v>32</v>
      </c>
      <c r="E115" s="273">
        <v>0</v>
      </c>
      <c r="F115" s="455" t="s">
        <v>2</v>
      </c>
      <c r="G115" s="455" t="s">
        <v>2</v>
      </c>
      <c r="H115" s="455" t="s">
        <v>2</v>
      </c>
      <c r="I115" s="455" t="s">
        <v>2</v>
      </c>
      <c r="J115" s="455" t="s">
        <v>2</v>
      </c>
    </row>
    <row r="116" spans="3:10" ht="15.95" customHeight="1" x14ac:dyDescent="0.2">
      <c r="C116" s="42"/>
      <c r="D116" s="270" t="s">
        <v>81</v>
      </c>
      <c r="E116" s="298">
        <v>0</v>
      </c>
      <c r="F116" s="299" t="s">
        <v>2</v>
      </c>
      <c r="G116" s="299" t="s">
        <v>2</v>
      </c>
      <c r="H116" s="299" t="s">
        <v>2</v>
      </c>
      <c r="I116" s="299" t="s">
        <v>2</v>
      </c>
      <c r="J116" s="299" t="s">
        <v>2</v>
      </c>
    </row>
    <row r="117" spans="3:10" ht="15.95" customHeight="1" x14ac:dyDescent="0.2">
      <c r="C117" s="42"/>
      <c r="D117" s="266" t="s">
        <v>88</v>
      </c>
      <c r="E117" s="326">
        <v>1</v>
      </c>
      <c r="F117" s="295">
        <v>0</v>
      </c>
      <c r="G117" s="295">
        <v>0</v>
      </c>
      <c r="H117" s="295">
        <v>100</v>
      </c>
      <c r="I117" s="295">
        <v>0</v>
      </c>
      <c r="J117" s="283">
        <v>0</v>
      </c>
    </row>
    <row r="118" spans="3:10" ht="15.95" customHeight="1" x14ac:dyDescent="0.2">
      <c r="C118" s="43"/>
      <c r="D118" s="194" t="s">
        <v>122</v>
      </c>
      <c r="E118" s="328">
        <v>0</v>
      </c>
      <c r="F118" s="349" t="s">
        <v>2</v>
      </c>
      <c r="G118" s="349" t="s">
        <v>2</v>
      </c>
      <c r="H118" s="349" t="s">
        <v>2</v>
      </c>
      <c r="I118" s="349" t="s">
        <v>2</v>
      </c>
      <c r="J118" s="349" t="s">
        <v>2</v>
      </c>
    </row>
    <row r="119" spans="3:10" ht="15.95" customHeight="1" x14ac:dyDescent="0.2">
      <c r="C119" s="38" t="s">
        <v>340</v>
      </c>
      <c r="D119" s="54"/>
      <c r="E119" s="28"/>
      <c r="F119" s="46"/>
      <c r="G119" s="46"/>
      <c r="H119" s="46"/>
      <c r="I119" s="28"/>
    </row>
    <row r="120" spans="3:10" ht="15.95" customHeight="1" x14ac:dyDescent="0.2">
      <c r="C120" s="64" t="s">
        <v>341</v>
      </c>
      <c r="D120" s="55"/>
      <c r="E120" s="581"/>
      <c r="F120" s="583"/>
      <c r="G120" s="583"/>
      <c r="H120" s="583"/>
      <c r="I120" s="584"/>
      <c r="J120" s="584"/>
    </row>
    <row r="121" spans="3:10" ht="15.95" customHeight="1" x14ac:dyDescent="0.2"/>
    <row r="122" spans="3:10" ht="15.95" customHeight="1" x14ac:dyDescent="0.2"/>
    <row r="123" spans="3:10" ht="15.95" customHeight="1" x14ac:dyDescent="0.2"/>
    <row r="124" spans="3:10" ht="15.95" customHeight="1" x14ac:dyDescent="0.2"/>
    <row r="125" spans="3:10" ht="15.95" customHeight="1" x14ac:dyDescent="0.2"/>
    <row r="126" spans="3:10" ht="15.95" customHeight="1" x14ac:dyDescent="0.2"/>
    <row r="127" spans="3:10" ht="15.95" customHeight="1" x14ac:dyDescent="0.2"/>
    <row r="128" spans="3:10" ht="15.95" customHeight="1" x14ac:dyDescent="0.2"/>
    <row r="129" spans="1:11" ht="15.75" customHeight="1" x14ac:dyDescent="0.2">
      <c r="C129" s="121"/>
      <c r="D129" s="121"/>
      <c r="E129" s="121"/>
      <c r="F129" s="121"/>
      <c r="G129" s="121"/>
      <c r="H129" s="121"/>
      <c r="I129" s="121"/>
      <c r="J129" s="121"/>
      <c r="K129" s="121"/>
    </row>
    <row r="130" spans="1:11" ht="15.75" customHeight="1" x14ac:dyDescent="0.2">
      <c r="C130" s="28"/>
      <c r="D130" s="28"/>
      <c r="E130" s="28"/>
      <c r="F130" s="28"/>
      <c r="G130" s="28"/>
      <c r="H130" s="28"/>
      <c r="I130" s="28"/>
      <c r="J130" s="28"/>
      <c r="K130" s="28"/>
    </row>
    <row r="131" spans="1:11" ht="15.75" customHeight="1" x14ac:dyDescent="0.2"/>
    <row r="132" spans="1:11" ht="15.75" customHeight="1" x14ac:dyDescent="0.2">
      <c r="C132" s="28"/>
      <c r="D132" s="28"/>
      <c r="E132" s="28"/>
      <c r="F132" s="28"/>
      <c r="G132" s="28"/>
      <c r="H132" s="28"/>
      <c r="I132" s="28"/>
      <c r="J132" s="28"/>
    </row>
    <row r="133" spans="1:11" ht="15.75" customHeight="1" x14ac:dyDescent="0.2">
      <c r="C133" s="31"/>
      <c r="D133" s="31"/>
      <c r="E133" s="31"/>
      <c r="F133" s="31"/>
      <c r="G133" s="31"/>
      <c r="H133" s="31"/>
      <c r="I133" s="31"/>
      <c r="J133" s="31"/>
      <c r="K133" s="31"/>
    </row>
    <row r="134" spans="1:11" ht="15.95" customHeight="1" x14ac:dyDescent="0.2"/>
    <row r="135" spans="1:11" ht="15.95" customHeight="1" x14ac:dyDescent="0.2"/>
    <row r="136" spans="1:11" ht="6.75" customHeight="1" x14ac:dyDescent="0.2"/>
    <row r="137" spans="1:11" s="704" customFormat="1" ht="6.75" customHeight="1" x14ac:dyDescent="0.2">
      <c r="A137" s="702"/>
      <c r="B137" s="702"/>
    </row>
    <row r="138" spans="1:11" ht="15.95" customHeight="1" x14ac:dyDescent="0.2">
      <c r="C138" s="861"/>
      <c r="D138" s="862"/>
      <c r="E138" s="865"/>
      <c r="F138" s="459" t="s">
        <v>352</v>
      </c>
      <c r="G138" s="459"/>
      <c r="H138" s="459"/>
      <c r="I138" s="459"/>
      <c r="J138" s="460"/>
    </row>
    <row r="139" spans="1:11" ht="37.5" customHeight="1" x14ac:dyDescent="0.2">
      <c r="C139" s="863"/>
      <c r="D139" s="864"/>
      <c r="E139" s="866"/>
      <c r="F139" s="292" t="s">
        <v>347</v>
      </c>
      <c r="G139" s="292" t="s">
        <v>348</v>
      </c>
      <c r="H139" s="292" t="s">
        <v>349</v>
      </c>
      <c r="I139" s="292" t="s">
        <v>350</v>
      </c>
      <c r="J139" s="292" t="s">
        <v>351</v>
      </c>
    </row>
    <row r="140" spans="1:11" ht="15.95" customHeight="1" x14ac:dyDescent="0.2">
      <c r="C140" s="41"/>
      <c r="D140" s="186" t="s">
        <v>4</v>
      </c>
      <c r="E140" s="305">
        <v>0</v>
      </c>
      <c r="F140" s="294" t="s">
        <v>2</v>
      </c>
      <c r="G140" s="294" t="s">
        <v>2</v>
      </c>
      <c r="H140" s="294" t="s">
        <v>2</v>
      </c>
      <c r="I140" s="294" t="s">
        <v>2</v>
      </c>
      <c r="J140" s="294" t="s">
        <v>2</v>
      </c>
    </row>
    <row r="141" spans="1:11" ht="15.95" customHeight="1" x14ac:dyDescent="0.2">
      <c r="C141" s="42"/>
      <c r="D141" s="190" t="s">
        <v>51</v>
      </c>
      <c r="E141" s="192">
        <v>0</v>
      </c>
      <c r="F141" s="301" t="s">
        <v>2</v>
      </c>
      <c r="G141" s="301" t="s">
        <v>2</v>
      </c>
      <c r="H141" s="301" t="s">
        <v>2</v>
      </c>
      <c r="I141" s="301" t="s">
        <v>2</v>
      </c>
      <c r="J141" s="301" t="s">
        <v>2</v>
      </c>
    </row>
    <row r="142" spans="1:11" ht="15.95" customHeight="1" x14ac:dyDescent="0.2">
      <c r="C142" s="42"/>
      <c r="D142" s="191" t="s">
        <v>9</v>
      </c>
      <c r="E142" s="326">
        <v>4</v>
      </c>
      <c r="F142" s="283">
        <v>50</v>
      </c>
      <c r="G142" s="283">
        <v>0</v>
      </c>
      <c r="H142" s="283">
        <v>100</v>
      </c>
      <c r="I142" s="283">
        <v>0</v>
      </c>
      <c r="J142" s="283">
        <v>0</v>
      </c>
    </row>
    <row r="143" spans="1:11" ht="15.95" customHeight="1" x14ac:dyDescent="0.2">
      <c r="C143" s="42"/>
      <c r="D143" s="190" t="s">
        <v>52</v>
      </c>
      <c r="E143" s="193" t="s">
        <v>62</v>
      </c>
      <c r="F143" s="571" t="s">
        <v>62</v>
      </c>
      <c r="G143" s="571" t="s">
        <v>62</v>
      </c>
      <c r="H143" s="571" t="s">
        <v>62</v>
      </c>
      <c r="I143" s="571" t="s">
        <v>62</v>
      </c>
      <c r="J143" s="571" t="s">
        <v>62</v>
      </c>
    </row>
    <row r="144" spans="1:11" ht="15.95" customHeight="1" x14ac:dyDescent="0.2">
      <c r="C144" s="42"/>
      <c r="D144" s="190" t="s">
        <v>117</v>
      </c>
      <c r="E144" s="326" t="s">
        <v>121</v>
      </c>
      <c r="F144" s="570" t="s">
        <v>121</v>
      </c>
      <c r="G144" s="570" t="s">
        <v>121</v>
      </c>
      <c r="H144" s="570" t="s">
        <v>121</v>
      </c>
      <c r="I144" s="570" t="s">
        <v>121</v>
      </c>
      <c r="J144" s="570" t="s">
        <v>121</v>
      </c>
    </row>
    <row r="145" spans="3:10" ht="15.95" customHeight="1" x14ac:dyDescent="0.2">
      <c r="C145" s="42"/>
      <c r="D145" s="191" t="s">
        <v>14</v>
      </c>
      <c r="E145" s="326">
        <v>4</v>
      </c>
      <c r="F145" s="283">
        <v>50</v>
      </c>
      <c r="G145" s="283">
        <v>25</v>
      </c>
      <c r="H145" s="283">
        <v>75</v>
      </c>
      <c r="I145" s="283">
        <v>0</v>
      </c>
      <c r="J145" s="283">
        <v>0</v>
      </c>
    </row>
    <row r="146" spans="3:10" ht="15.95" customHeight="1" x14ac:dyDescent="0.2">
      <c r="C146" s="42"/>
      <c r="D146" s="191" t="s">
        <v>15</v>
      </c>
      <c r="E146" s="305">
        <v>1</v>
      </c>
      <c r="F146" s="295">
        <v>100</v>
      </c>
      <c r="G146" s="283">
        <v>0</v>
      </c>
      <c r="H146" s="283">
        <v>100</v>
      </c>
      <c r="I146" s="295">
        <v>0</v>
      </c>
      <c r="J146" s="283">
        <v>0</v>
      </c>
    </row>
    <row r="147" spans="3:10" ht="15.95" customHeight="1" x14ac:dyDescent="0.2">
      <c r="C147" s="42"/>
      <c r="D147" s="191" t="s">
        <v>17</v>
      </c>
      <c r="E147" s="305">
        <v>1</v>
      </c>
      <c r="F147" s="455">
        <v>0</v>
      </c>
      <c r="G147" s="455">
        <v>0</v>
      </c>
      <c r="H147" s="455">
        <v>100</v>
      </c>
      <c r="I147" s="455">
        <v>0</v>
      </c>
      <c r="J147" s="455">
        <v>0</v>
      </c>
    </row>
    <row r="148" spans="3:10" ht="15.95" customHeight="1" x14ac:dyDescent="0.2">
      <c r="C148" s="42"/>
      <c r="D148" s="191" t="s">
        <v>19</v>
      </c>
      <c r="E148" s="273">
        <v>0</v>
      </c>
      <c r="F148" s="301" t="s">
        <v>2</v>
      </c>
      <c r="G148" s="301" t="s">
        <v>2</v>
      </c>
      <c r="H148" s="301" t="s">
        <v>2</v>
      </c>
      <c r="I148" s="301" t="s">
        <v>2</v>
      </c>
      <c r="J148" s="301" t="s">
        <v>2</v>
      </c>
    </row>
    <row r="149" spans="3:10" ht="15.95" customHeight="1" x14ac:dyDescent="0.2">
      <c r="C149" s="42"/>
      <c r="D149" s="191" t="s">
        <v>22</v>
      </c>
      <c r="E149" s="326">
        <v>0</v>
      </c>
      <c r="F149" s="301" t="s">
        <v>2</v>
      </c>
      <c r="G149" s="301" t="s">
        <v>2</v>
      </c>
      <c r="H149" s="301" t="s">
        <v>2</v>
      </c>
      <c r="I149" s="301" t="s">
        <v>2</v>
      </c>
      <c r="J149" s="301" t="s">
        <v>2</v>
      </c>
    </row>
    <row r="150" spans="3:10" ht="15.95" customHeight="1" x14ac:dyDescent="0.2">
      <c r="C150" s="42"/>
      <c r="D150" s="191" t="s">
        <v>24</v>
      </c>
      <c r="E150" s="273">
        <v>0</v>
      </c>
      <c r="F150" s="301" t="s">
        <v>2</v>
      </c>
      <c r="G150" s="301" t="s">
        <v>2</v>
      </c>
      <c r="H150" s="301" t="s">
        <v>2</v>
      </c>
      <c r="I150" s="301" t="s">
        <v>2</v>
      </c>
      <c r="J150" s="301" t="s">
        <v>2</v>
      </c>
    </row>
    <row r="151" spans="3:10" ht="15.95" customHeight="1" x14ac:dyDescent="0.2">
      <c r="C151" s="42"/>
      <c r="D151" s="191" t="s">
        <v>25</v>
      </c>
      <c r="E151" s="273">
        <v>1</v>
      </c>
      <c r="F151" s="300">
        <v>0</v>
      </c>
      <c r="G151" s="300">
        <v>0</v>
      </c>
      <c r="H151" s="300">
        <v>0</v>
      </c>
      <c r="I151" s="300">
        <v>100</v>
      </c>
      <c r="J151" s="300">
        <v>0</v>
      </c>
    </row>
    <row r="152" spans="3:10" ht="15.95" customHeight="1" x14ac:dyDescent="0.2">
      <c r="C152" s="42"/>
      <c r="D152" s="191" t="s">
        <v>26</v>
      </c>
      <c r="E152" s="273">
        <v>4</v>
      </c>
      <c r="F152" s="300">
        <v>75</v>
      </c>
      <c r="G152" s="300">
        <v>0</v>
      </c>
      <c r="H152" s="300">
        <v>100</v>
      </c>
      <c r="I152" s="300">
        <v>0</v>
      </c>
      <c r="J152" s="300">
        <v>0</v>
      </c>
    </row>
    <row r="153" spans="3:10" ht="15.95" customHeight="1" x14ac:dyDescent="0.2">
      <c r="C153" s="42"/>
      <c r="D153" s="269" t="s">
        <v>27</v>
      </c>
      <c r="E153" s="454">
        <v>1</v>
      </c>
      <c r="F153" s="455">
        <v>0</v>
      </c>
      <c r="G153" s="455">
        <v>0</v>
      </c>
      <c r="H153" s="455">
        <v>100</v>
      </c>
      <c r="I153" s="455">
        <v>0</v>
      </c>
      <c r="J153" s="455">
        <v>0</v>
      </c>
    </row>
    <row r="154" spans="3:10" ht="15.95" customHeight="1" x14ac:dyDescent="0.2">
      <c r="C154" s="42"/>
      <c r="D154" s="450" t="s">
        <v>38</v>
      </c>
      <c r="E154" s="271">
        <v>0</v>
      </c>
      <c r="F154" s="301" t="s">
        <v>2</v>
      </c>
      <c r="G154" s="301" t="s">
        <v>2</v>
      </c>
      <c r="H154" s="301" t="s">
        <v>2</v>
      </c>
      <c r="I154" s="301" t="s">
        <v>2</v>
      </c>
      <c r="J154" s="301" t="s">
        <v>2</v>
      </c>
    </row>
    <row r="155" spans="3:10" ht="15.95" customHeight="1" x14ac:dyDescent="0.2">
      <c r="C155" s="42"/>
      <c r="D155" s="269" t="s">
        <v>120</v>
      </c>
      <c r="E155" s="271">
        <v>0</v>
      </c>
      <c r="F155" s="301" t="s">
        <v>2</v>
      </c>
      <c r="G155" s="301" t="s">
        <v>2</v>
      </c>
      <c r="H155" s="301" t="s">
        <v>2</v>
      </c>
      <c r="I155" s="301" t="s">
        <v>2</v>
      </c>
      <c r="J155" s="301" t="s">
        <v>2</v>
      </c>
    </row>
    <row r="156" spans="3:10" ht="15.95" customHeight="1" x14ac:dyDescent="0.2">
      <c r="C156" s="42"/>
      <c r="D156" s="191" t="s">
        <v>32</v>
      </c>
      <c r="E156" s="273">
        <v>0</v>
      </c>
      <c r="F156" s="455" t="s">
        <v>2</v>
      </c>
      <c r="G156" s="455" t="s">
        <v>2</v>
      </c>
      <c r="H156" s="455" t="s">
        <v>2</v>
      </c>
      <c r="I156" s="455" t="s">
        <v>2</v>
      </c>
      <c r="J156" s="455" t="s">
        <v>2</v>
      </c>
    </row>
    <row r="157" spans="3:10" ht="15.95" customHeight="1" x14ac:dyDescent="0.2">
      <c r="C157" s="42"/>
      <c r="D157" s="270" t="s">
        <v>81</v>
      </c>
      <c r="E157" s="298">
        <v>0</v>
      </c>
      <c r="F157" s="299" t="s">
        <v>2</v>
      </c>
      <c r="G157" s="299" t="s">
        <v>2</v>
      </c>
      <c r="H157" s="299" t="s">
        <v>2</v>
      </c>
      <c r="I157" s="299" t="s">
        <v>2</v>
      </c>
      <c r="J157" s="299" t="s">
        <v>2</v>
      </c>
    </row>
    <row r="158" spans="3:10" ht="15.95" customHeight="1" x14ac:dyDescent="0.2">
      <c r="C158" s="42"/>
      <c r="D158" s="266" t="s">
        <v>88</v>
      </c>
      <c r="E158" s="326">
        <v>1</v>
      </c>
      <c r="F158" s="283">
        <v>0</v>
      </c>
      <c r="G158" s="327">
        <v>0</v>
      </c>
      <c r="H158" s="300">
        <v>100</v>
      </c>
      <c r="I158" s="301">
        <v>0</v>
      </c>
      <c r="J158" s="283">
        <v>0</v>
      </c>
    </row>
    <row r="159" spans="3:10" ht="15.95" customHeight="1" x14ac:dyDescent="0.2">
      <c r="C159" s="43"/>
      <c r="D159" s="194" t="s">
        <v>122</v>
      </c>
      <c r="E159" s="328">
        <v>1</v>
      </c>
      <c r="F159" s="504">
        <v>0</v>
      </c>
      <c r="G159" s="504">
        <v>0</v>
      </c>
      <c r="H159" s="505">
        <v>100</v>
      </c>
      <c r="I159" s="572">
        <v>0</v>
      </c>
      <c r="J159" s="573">
        <v>0</v>
      </c>
    </row>
    <row r="160" spans="3:10" ht="15.95" customHeight="1" x14ac:dyDescent="0.2">
      <c r="C160" s="38" t="s">
        <v>340</v>
      </c>
      <c r="D160" s="54"/>
      <c r="E160" s="28"/>
      <c r="F160" s="125"/>
      <c r="G160" s="125"/>
      <c r="H160" s="46"/>
      <c r="I160" s="121"/>
    </row>
    <row r="161" spans="3:11" ht="15.95" customHeight="1" x14ac:dyDescent="0.2">
      <c r="C161" s="64" t="s">
        <v>341</v>
      </c>
      <c r="D161" s="55"/>
      <c r="E161" s="581"/>
      <c r="F161" s="583"/>
      <c r="G161" s="583"/>
      <c r="H161" s="583"/>
      <c r="I161" s="584"/>
      <c r="J161" s="584"/>
    </row>
    <row r="162" spans="3:11" ht="15.95" customHeight="1" x14ac:dyDescent="0.2"/>
    <row r="163" spans="3:11" ht="15.95" customHeight="1" x14ac:dyDescent="0.2"/>
    <row r="164" spans="3:11" ht="15.95" customHeight="1" x14ac:dyDescent="0.2"/>
    <row r="165" spans="3:11" ht="15.95" customHeight="1" x14ac:dyDescent="0.2"/>
    <row r="166" spans="3:11" ht="15.95" customHeight="1" x14ac:dyDescent="0.2"/>
    <row r="167" spans="3:11" ht="15.75" customHeight="1" x14ac:dyDescent="0.2"/>
    <row r="168" spans="3:11" ht="15.95" customHeight="1" x14ac:dyDescent="0.2"/>
    <row r="169" spans="3:11" ht="15.95" customHeight="1" x14ac:dyDescent="0.2"/>
    <row r="170" spans="3:11" ht="15.95" customHeight="1" x14ac:dyDescent="0.2">
      <c r="C170" s="121"/>
      <c r="D170" s="121"/>
      <c r="E170" s="121"/>
      <c r="F170" s="121"/>
      <c r="G170" s="121"/>
      <c r="H170" s="121"/>
      <c r="I170" s="121"/>
      <c r="J170" s="121"/>
      <c r="K170" s="121"/>
    </row>
    <row r="171" spans="3:11" ht="15.95" customHeight="1" x14ac:dyDescent="0.2">
      <c r="C171" s="28"/>
      <c r="D171" s="28"/>
      <c r="E171" s="28"/>
      <c r="F171" s="28"/>
      <c r="G171" s="28"/>
      <c r="H171" s="28"/>
      <c r="I171" s="28"/>
      <c r="J171" s="28"/>
      <c r="K171" s="28"/>
    </row>
    <row r="172" spans="3:11" ht="15.95" customHeight="1" x14ac:dyDescent="0.2"/>
    <row r="173" spans="3:11" ht="15.95" customHeight="1" x14ac:dyDescent="0.2">
      <c r="C173" s="28"/>
      <c r="D173" s="28"/>
      <c r="E173" s="28"/>
      <c r="F173" s="28"/>
      <c r="G173" s="28"/>
      <c r="H173" s="28"/>
      <c r="I173" s="28"/>
      <c r="J173" s="28"/>
    </row>
    <row r="174" spans="3:11" ht="15.95" customHeight="1" x14ac:dyDescent="0.2">
      <c r="C174" s="31"/>
      <c r="D174" s="31"/>
      <c r="E174" s="31"/>
      <c r="F174" s="31"/>
      <c r="G174" s="31"/>
      <c r="H174" s="31"/>
      <c r="I174" s="31"/>
      <c r="J174" s="31"/>
      <c r="K174" s="31"/>
    </row>
    <row r="175" spans="3:11" ht="7.5" customHeight="1" x14ac:dyDescent="0.2">
      <c r="C175" s="28"/>
      <c r="D175" s="28"/>
      <c r="E175" s="28"/>
      <c r="F175" s="28"/>
      <c r="G175" s="28"/>
      <c r="H175" s="28"/>
      <c r="I175" s="28"/>
      <c r="J175" s="28"/>
    </row>
    <row r="176" spans="3:11"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row r="511" ht="15.95" customHeight="1" x14ac:dyDescent="0.2"/>
    <row r="512" ht="15.95" customHeight="1" x14ac:dyDescent="0.2"/>
    <row r="513" ht="15.95" customHeight="1" x14ac:dyDescent="0.2"/>
    <row r="514" ht="15.95" customHeight="1" x14ac:dyDescent="0.2"/>
    <row r="515" ht="15.95" customHeight="1" x14ac:dyDescent="0.2"/>
    <row r="516" ht="15.95" customHeight="1" x14ac:dyDescent="0.2"/>
    <row r="517" ht="15.95" customHeight="1" x14ac:dyDescent="0.2"/>
    <row r="518" ht="15.95" customHeight="1" x14ac:dyDescent="0.2"/>
    <row r="519" ht="15.95" customHeight="1" x14ac:dyDescent="0.2"/>
    <row r="520" ht="15.95" customHeight="1" x14ac:dyDescent="0.2"/>
  </sheetData>
  <mergeCells count="6">
    <mergeCell ref="C138:D139"/>
    <mergeCell ref="E138:E139"/>
    <mergeCell ref="C55:D56"/>
    <mergeCell ref="E55:E56"/>
    <mergeCell ref="C97:D98"/>
    <mergeCell ref="E97:E98"/>
  </mergeCells>
  <pageMargins left="0.6692913385826772" right="0.47244094488188981" top="0.39370078740157483" bottom="0.6692913385826772" header="0" footer="0"/>
  <pageSetup paperSize="9" fitToHeight="0" orientation="portrait" r:id="rId1"/>
  <headerFooter alignWithMargins="0"/>
  <rowBreaks count="3" manualBreakCount="3">
    <brk id="50" min="2" max="10" man="1"/>
    <brk id="92" min="2" max="10" man="1"/>
    <brk id="133" min="2" max="10" man="1"/>
  </rowBreaks>
  <ignoredErrors>
    <ignoredError sqref="F18" numberStoredAsText="1"/>
    <ignoredError sqref="K15:K34" formulaRange="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20</vt:i4>
      </vt:variant>
    </vt:vector>
  </HeadingPairs>
  <TitlesOfParts>
    <vt:vector size="30" baseType="lpstr">
      <vt:lpstr>&gt;&gt;AURKIBIDEA&lt;&lt;</vt:lpstr>
      <vt:lpstr>LABURPEN KOADROA</vt:lpstr>
      <vt:lpstr>FORALA_1 (OROKORRA)</vt:lpstr>
      <vt:lpstr>FORALA_2 (BIKOTE IND.)</vt:lpstr>
      <vt:lpstr>FORALA_3 (FAMILIA BARRUKO IND.)</vt:lpstr>
      <vt:lpstr>FORALA_4 (SEXU IND.)</vt:lpstr>
      <vt:lpstr>FORALA_5 (ZEHARKAKO BIK.)</vt:lpstr>
      <vt:lpstr>FORALA_6 (ERASOTZAILEAK)</vt:lpstr>
      <vt:lpstr>FORALA_7 (ADINGABEAK)</vt:lpstr>
      <vt:lpstr>UDALERRI_MANKO</vt:lpstr>
      <vt:lpstr>'&gt;&gt;AURKIBIDEA&lt;&lt;'!Área_de_impresión</vt:lpstr>
      <vt:lpstr>'FORALA_1 (OROKORRA)'!Área_de_impresión</vt:lpstr>
      <vt:lpstr>'FORALA_2 (BIKOTE IND.)'!Área_de_impresión</vt:lpstr>
      <vt:lpstr>'FORALA_3 (FAMILIA BARRUKO IND.)'!Área_de_impresión</vt:lpstr>
      <vt:lpstr>'FORALA_4 (SEXU IND.)'!Área_de_impresión</vt:lpstr>
      <vt:lpstr>'FORALA_5 (ZEHARKAKO BIK.)'!Área_de_impresión</vt:lpstr>
      <vt:lpstr>'FORALA_6 (ERASOTZAILEAK)'!Área_de_impresión</vt:lpstr>
      <vt:lpstr>'FORALA_7 (ADINGABEAK)'!Área_de_impresión</vt:lpstr>
      <vt:lpstr>'LABURPEN KOADROA'!Área_de_impresión</vt:lpstr>
      <vt:lpstr>UDALERRI_MANKO!Área_de_impresión</vt:lpstr>
      <vt:lpstr>'&gt;&gt;AURKIBIDEA&lt;&lt;'!Títulos_a_imprimir</vt:lpstr>
      <vt:lpstr>'FORALA_1 (OROKORRA)'!Títulos_a_imprimir</vt:lpstr>
      <vt:lpstr>'FORALA_2 (BIKOTE IND.)'!Títulos_a_imprimir</vt:lpstr>
      <vt:lpstr>'FORALA_3 (FAMILIA BARRUKO IND.)'!Títulos_a_imprimir</vt:lpstr>
      <vt:lpstr>'FORALA_4 (SEXU IND.)'!Títulos_a_imprimir</vt:lpstr>
      <vt:lpstr>'FORALA_5 (ZEHARKAKO BIK.)'!Títulos_a_imprimir</vt:lpstr>
      <vt:lpstr>'FORALA_6 (ERASOTZAILEAK)'!Títulos_a_imprimir</vt:lpstr>
      <vt:lpstr>'FORALA_7 (ADINGABEAK)'!Títulos_a_imprimir</vt:lpstr>
      <vt:lpstr>'LABURPEN KOADROA'!Títulos_a_imprimir</vt:lpstr>
      <vt:lpstr>UDALERRI_MANKO!Títulos_a_imprimir</vt:lpstr>
    </vt:vector>
  </TitlesOfParts>
  <Company>Interdimensional Cocreation Industries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dc:creator>
  <cp:lastModifiedBy>Usuario de Windows</cp:lastModifiedBy>
  <cp:lastPrinted>2026-07-01T09:50:15Z</cp:lastPrinted>
  <dcterms:created xsi:type="dcterms:W3CDTF">2009-07-10T13:25:11Z</dcterms:created>
  <dcterms:modified xsi:type="dcterms:W3CDTF">2026-07-01T09:50:31Z</dcterms:modified>
</cp:coreProperties>
</file>