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PARA_REVISAR_PUBLICADO_MAYO\"/>
    </mc:Choice>
  </mc:AlternateContent>
  <bookViews>
    <workbookView xWindow="0" yWindow="0" windowWidth="28800" windowHeight="11655"/>
  </bookViews>
  <sheets>
    <sheet name="&gt;&gt;ÍNDICE&lt;&lt;" sheetId="4" r:id="rId1"/>
    <sheet name="Lanbide " sheetId="1" r:id="rId2"/>
  </sheets>
  <definedNames>
    <definedName name="_xlnm.Print_Area" localSheetId="0">'&gt;&gt;ÍNDICE&lt;&lt;'!$C$9:$G$18</definedName>
    <definedName name="_xlnm.Print_Area" localSheetId="1">'Lanbide '!$C$9:$J$155</definedName>
    <definedName name="_xlnm.Print_Titles" localSheetId="0">'&gt;&gt;ÍNDICE&lt;&lt;'!$2:$8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H45" i="1" l="1"/>
  <c r="F33" i="1"/>
  <c r="G23" i="1"/>
  <c r="G22" i="1"/>
  <c r="G114" i="1" l="1"/>
  <c r="G113" i="1" s="1"/>
  <c r="G109" i="1"/>
  <c r="G140" i="1"/>
  <c r="G124" i="1"/>
  <c r="G123" i="1" s="1"/>
  <c r="G107" i="1"/>
  <c r="G118" i="1"/>
  <c r="G100" i="1"/>
  <c r="H100" i="1" s="1"/>
  <c r="G106" i="1" l="1"/>
  <c r="G146" i="1" s="1"/>
  <c r="H117" i="1" s="1"/>
  <c r="H67" i="1"/>
  <c r="H56" i="1"/>
  <c r="H55" i="1"/>
  <c r="H69" i="1"/>
  <c r="H99" i="1"/>
  <c r="H46" i="1"/>
  <c r="H72" i="1"/>
  <c r="H47" i="1"/>
  <c r="H60" i="1"/>
  <c r="H73" i="1"/>
  <c r="H48" i="1"/>
  <c r="H61" i="1"/>
  <c r="H74" i="1"/>
  <c r="H49" i="1"/>
  <c r="H62" i="1"/>
  <c r="H75" i="1"/>
  <c r="H50" i="1"/>
  <c r="H63" i="1"/>
  <c r="H76" i="1"/>
  <c r="H51" i="1"/>
  <c r="H77" i="1"/>
  <c r="H65" i="1"/>
  <c r="H78" i="1"/>
  <c r="H53" i="1"/>
  <c r="H66" i="1"/>
  <c r="H54" i="1"/>
  <c r="H68" i="1"/>
  <c r="H57" i="1"/>
  <c r="H70" i="1"/>
  <c r="H58" i="1"/>
  <c r="H59" i="1"/>
  <c r="H64" i="1"/>
  <c r="H52" i="1"/>
  <c r="H71" i="1"/>
  <c r="H94" i="1"/>
  <c r="H95" i="1"/>
  <c r="H80" i="1"/>
  <c r="H91" i="1"/>
  <c r="H96" i="1"/>
  <c r="H97" i="1"/>
  <c r="H92" i="1"/>
  <c r="H93" i="1"/>
  <c r="H90" i="1"/>
  <c r="H86" i="1"/>
  <c r="H89" i="1"/>
  <c r="H79" i="1"/>
  <c r="H87" i="1"/>
  <c r="H98" i="1"/>
  <c r="H88" i="1"/>
  <c r="H85" i="1"/>
  <c r="F153" i="1" l="1"/>
  <c r="G152" i="1" s="1"/>
  <c r="H112" i="1" l="1"/>
  <c r="G153" i="1"/>
  <c r="G151" i="1"/>
  <c r="E39" i="1"/>
  <c r="F37" i="1" s="1"/>
  <c r="H16" i="1"/>
  <c r="H15" i="1"/>
  <c r="H145" i="1" l="1"/>
  <c r="H144" i="1"/>
  <c r="H143" i="1"/>
  <c r="H142" i="1"/>
  <c r="H130" i="1"/>
  <c r="H136" i="1"/>
  <c r="H131" i="1"/>
  <c r="H132" i="1"/>
  <c r="H120" i="1"/>
  <c r="H121" i="1"/>
  <c r="H111" i="1"/>
  <c r="H139" i="1"/>
  <c r="H108" i="1"/>
  <c r="H110" i="1"/>
  <c r="H109" i="1"/>
  <c r="H107" i="1"/>
  <c r="H137" i="1"/>
  <c r="H116" i="1"/>
  <c r="H146" i="1"/>
  <c r="H135" i="1"/>
  <c r="H118" i="1"/>
  <c r="H138" i="1"/>
  <c r="H125" i="1"/>
  <c r="H114" i="1"/>
  <c r="H123" i="1"/>
  <c r="H141" i="1"/>
  <c r="H126" i="1"/>
  <c r="H124" i="1"/>
  <c r="H113" i="1"/>
  <c r="H134" i="1"/>
  <c r="H128" i="1"/>
  <c r="H122" i="1"/>
  <c r="H115" i="1"/>
  <c r="H127" i="1"/>
  <c r="H140" i="1"/>
  <c r="H129" i="1"/>
  <c r="H119" i="1"/>
  <c r="H133" i="1"/>
  <c r="H106" i="1"/>
  <c r="F35" i="1"/>
  <c r="F36" i="1"/>
  <c r="F34" i="1"/>
  <c r="F39" i="1"/>
  <c r="F38" i="1"/>
</calcChain>
</file>

<file path=xl/sharedStrings.xml><?xml version="1.0" encoding="utf-8"?>
<sst xmlns="http://schemas.openxmlformats.org/spreadsheetml/2006/main" count="153" uniqueCount="135">
  <si>
    <t>Bizkaia</t>
  </si>
  <si>
    <t>CAPV</t>
  </si>
  <si>
    <t>EUROPA</t>
  </si>
  <si>
    <t>RUMANÍA</t>
  </si>
  <si>
    <t>ÁFRICA</t>
  </si>
  <si>
    <t>MAGREB</t>
  </si>
  <si>
    <t>MARRUECOS</t>
  </si>
  <si>
    <t>AMÉRICA</t>
  </si>
  <si>
    <t>LATINOAMÉRICA</t>
  </si>
  <si>
    <t xml:space="preserve">TOTAL </t>
  </si>
  <si>
    <t>% s/ total extranj.</t>
  </si>
  <si>
    <t>% Bizkaia s/ CAPV</t>
  </si>
  <si>
    <t>Mujeres</t>
  </si>
  <si>
    <t>Total casos</t>
  </si>
  <si>
    <t>PARAGUAY</t>
  </si>
  <si>
    <t>COLOMBIA</t>
  </si>
  <si>
    <t>RESTO ÁFRICA</t>
  </si>
  <si>
    <t xml:space="preserve">Total </t>
  </si>
  <si>
    <t>&lt;18</t>
  </si>
  <si>
    <t>18-30</t>
  </si>
  <si>
    <t>31-40</t>
  </si>
  <si>
    <t>41-50</t>
  </si>
  <si>
    <t>51-64</t>
  </si>
  <si>
    <t>Total</t>
  </si>
  <si>
    <t>I. Ámbito: PROTECCIÓN SOCIAL</t>
  </si>
  <si>
    <t xml:space="preserve">I.I. Datos en materia de Empleo </t>
  </si>
  <si>
    <t>Lanbide</t>
  </si>
  <si>
    <t>EDAD</t>
  </si>
  <si>
    <t>65 o más</t>
  </si>
  <si>
    <t>% s/total</t>
  </si>
  <si>
    <t>MUNICIPIO</t>
  </si>
  <si>
    <t>TOTAL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</si>
  <si>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</si>
  <si>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</si>
  <si>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</si>
  <si>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</si>
  <si>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</si>
  <si>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</si>
  <si>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</si>
  <si>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</si>
  <si>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</si>
  <si>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</si>
  <si>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</si>
  <si>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</si>
  <si>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</si>
  <si>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% Desempleo</t>
  </si>
  <si>
    <t>% s/altas</t>
  </si>
  <si>
    <t>ARGELIA</t>
  </si>
  <si>
    <t>BOLIVIA</t>
  </si>
  <si>
    <t>BRASIL</t>
  </si>
  <si>
    <t>NICARAGUA</t>
  </si>
  <si>
    <t>VENEZUELA</t>
  </si>
  <si>
    <t>Sin discapacidad</t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</si>
  <si>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</si>
  <si>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</si>
  <si>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</si>
  <si>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</si>
  <si>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t>LUGAR DE NACIMIENTO</t>
  </si>
  <si>
    <t xml:space="preserve">Con discapacidad </t>
  </si>
  <si>
    <t>Erandio</t>
  </si>
  <si>
    <t>ASIA</t>
  </si>
  <si>
    <r>
      <t xml:space="preserve">2.1. </t>
    </r>
    <r>
      <rPr>
        <sz val="9"/>
        <color indexed="18"/>
        <rFont val="Arial"/>
        <family val="2"/>
      </rPr>
      <t>Por edad</t>
    </r>
  </si>
  <si>
    <r>
      <t>2.2.</t>
    </r>
    <r>
      <rPr>
        <sz val="9"/>
        <color indexed="18"/>
        <rFont val="Arial"/>
        <family val="2"/>
      </rPr>
      <t xml:space="preserve"> Por municipio de residencia.</t>
    </r>
  </si>
  <si>
    <r>
      <t>2.3.</t>
    </r>
    <r>
      <rPr>
        <sz val="9"/>
        <color indexed="18"/>
        <rFont val="Arial"/>
        <family val="2"/>
      </rPr>
      <t xml:space="preserve"> Por lugar de nacimiento de las mujeres extranjeras</t>
    </r>
  </si>
  <si>
    <r>
      <t xml:space="preserve">2.4. </t>
    </r>
    <r>
      <rPr>
        <sz val="9"/>
        <color indexed="18"/>
        <rFont val="Arial"/>
        <family val="2"/>
      </rPr>
      <t>Por discapacidad</t>
    </r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</si>
  <si>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</si>
  <si>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municipio de residencia</t>
    </r>
  </si>
  <si>
    <r>
      <t>2.3.</t>
    </r>
    <r>
      <rPr>
        <u/>
        <sz val="9"/>
        <rFont val="Arial"/>
        <family val="2"/>
      </rPr>
      <t xml:space="preserve"> Por lugar de nacimiento de las mujeres extranjeras</t>
    </r>
  </si>
  <si>
    <r>
      <t>2.4.</t>
    </r>
    <r>
      <rPr>
        <u/>
        <sz val="9"/>
        <rFont val="Arial"/>
        <family val="2"/>
      </rPr>
      <t xml:space="preserve"> Por discapacidad</t>
    </r>
  </si>
  <si>
    <t>RESTO EUROPA</t>
  </si>
  <si>
    <t>Amorebieta-Etxano</t>
  </si>
  <si>
    <t>Ermua</t>
  </si>
  <si>
    <t>Gernika-Lumo</t>
  </si>
  <si>
    <t>Mungia</t>
  </si>
  <si>
    <t>HONDURAS</t>
  </si>
  <si>
    <t>PERÚ</t>
  </si>
  <si>
    <t>Galdakao</t>
  </si>
  <si>
    <t>GUINEA BISSAU</t>
  </si>
  <si>
    <t>ARGENTINA</t>
  </si>
  <si>
    <t>U.E.27</t>
  </si>
  <si>
    <t>Elorrio</t>
  </si>
  <si>
    <t>Igorre</t>
  </si>
  <si>
    <t>Lemoa</t>
  </si>
  <si>
    <t>NIGERIA</t>
  </si>
  <si>
    <t>Ugao-Miraballes</t>
  </si>
  <si>
    <t>PAKISTÁN</t>
  </si>
  <si>
    <t>Berriz</t>
  </si>
  <si>
    <t>Derio</t>
  </si>
  <si>
    <t>Etxebarri</t>
  </si>
  <si>
    <t>Güeñes</t>
  </si>
  <si>
    <t>Markina-Xemein</t>
  </si>
  <si>
    <t>Sondika</t>
  </si>
  <si>
    <t>Zamudio</t>
  </si>
  <si>
    <t>GUATEMALA</t>
  </si>
  <si>
    <t>Fuente: Departamento de Economía, Trabajo y Empleo. Gobierno Vasco.</t>
  </si>
  <si>
    <t>Abadiño</t>
  </si>
  <si>
    <t>Areatza</t>
  </si>
  <si>
    <t>Bakio</t>
  </si>
  <si>
    <t>Balmaseda</t>
  </si>
  <si>
    <t>Iurreta</t>
  </si>
  <si>
    <t>Valle de Trápaga-Trapagaran</t>
  </si>
  <si>
    <t>Zeanuri</t>
  </si>
  <si>
    <t>ALBANIA</t>
  </si>
  <si>
    <t>CHILE</t>
  </si>
  <si>
    <r>
      <t>Tabla 1.</t>
    </r>
    <r>
      <rPr>
        <sz val="10"/>
        <rFont val="Arial"/>
        <family val="2"/>
      </rPr>
      <t xml:space="preserve"> Mujeres víctimas de violencia de género registradas como demandantes de empleo en Lanbide. 2025.</t>
    </r>
  </si>
  <si>
    <r>
      <t xml:space="preserve">Tabla 2. </t>
    </r>
    <r>
      <rPr>
        <sz val="10"/>
        <rFont val="Arial"/>
        <family val="2"/>
      </rPr>
      <t xml:space="preserve">Mujeres víctimas de violencia de género registradas como demandantes de empleo en Lanbide (altas). Bizkaia 2025. </t>
    </r>
    <r>
      <rPr>
        <b/>
        <sz val="10"/>
        <rFont val="Arial"/>
        <family val="2"/>
      </rPr>
      <t xml:space="preserve"> </t>
    </r>
  </si>
  <si>
    <t>Altas 2025</t>
  </si>
  <si>
    <t>Alonsotegi</t>
  </si>
  <si>
    <t>Arrankudiaga</t>
  </si>
  <si>
    <t>Bedia</t>
  </si>
  <si>
    <t>Larrabetzu</t>
  </si>
  <si>
    <t>Lemoiz</t>
  </si>
  <si>
    <t>Muxika</t>
  </si>
  <si>
    <t>Plentzia</t>
  </si>
  <si>
    <t>Sopela</t>
  </si>
  <si>
    <t>Urduliz</t>
  </si>
  <si>
    <t>Urduña/Orduña</t>
  </si>
  <si>
    <t>Usansolo</t>
  </si>
  <si>
    <t>Zaratamo</t>
  </si>
  <si>
    <t>Berango</t>
  </si>
  <si>
    <t>Gatika</t>
  </si>
  <si>
    <t>RUSIA, FEDERACIÓN DE</t>
  </si>
  <si>
    <t>COSTA DE MARFIL</t>
  </si>
  <si>
    <t>GAMBIA</t>
  </si>
  <si>
    <t>TÚNEZ</t>
  </si>
  <si>
    <t>CUBA</t>
  </si>
  <si>
    <t>ECUADOR</t>
  </si>
  <si>
    <t>EL SALVADOR</t>
  </si>
  <si>
    <t>PANAMÁ</t>
  </si>
  <si>
    <t>BANGLADESH</t>
  </si>
  <si>
    <t>FILIPINAS</t>
  </si>
  <si>
    <t>NEPAL</t>
  </si>
  <si>
    <t>SIRIA, REPÚBLICA ÁRABE</t>
  </si>
  <si>
    <t>UCRANIA</t>
  </si>
  <si>
    <t>continúa…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</si>
</sst>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/>
      <top style="hair">
        <color rgb="FF808080"/>
      </top>
      <bottom/>
      <diagonal/>
    </border>
    <border>
      <left/>
      <right/>
      <top style="hair">
        <color rgb="FF808080"/>
      </top>
      <bottom/>
      <diagonal/>
    </border>
    <border>
      <left/>
      <right style="thin">
        <color indexed="64"/>
      </right>
      <top style="hair">
        <color rgb="FF808080"/>
      </top>
      <bottom/>
      <diagonal/>
    </border>
    <border>
      <left style="thin">
        <color indexed="64"/>
      </left>
      <right style="thin">
        <color indexed="64"/>
      </right>
      <top style="hair">
        <color rgb="FF808080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84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164" fontId="21" fillId="19" borderId="10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18" xfId="0" applyFont="1" applyFill="1" applyBorder="1" applyAlignment="1">
      <alignment horizontal="centerContinuous" vertical="center"/>
    </xf>
    <xf numFmtId="164" fontId="25" fillId="19" borderId="19" xfId="0" applyNumberFormat="1" applyFont="1" applyFill="1" applyBorder="1" applyAlignment="1">
      <alignment horizontal="centerContinuous" vertical="center"/>
    </xf>
    <xf numFmtId="164" fontId="25" fillId="0" borderId="20" xfId="0" applyNumberFormat="1" applyFont="1" applyFill="1" applyBorder="1" applyAlignment="1">
      <alignment horizontal="left" vertical="center"/>
    </xf>
    <xf numFmtId="164" fontId="25" fillId="0" borderId="14" xfId="0" applyNumberFormat="1" applyFont="1" applyFill="1" applyBorder="1" applyAlignment="1">
      <alignment horizontal="left" vertical="center"/>
    </xf>
    <xf numFmtId="165" fontId="25" fillId="0" borderId="18" xfId="0" applyNumberFormat="1" applyFont="1" applyFill="1" applyBorder="1" applyAlignment="1">
      <alignment vertical="center"/>
    </xf>
    <xf numFmtId="164" fontId="23" fillId="0" borderId="18" xfId="0" applyNumberFormat="1" applyFont="1" applyBorder="1" applyAlignment="1">
      <alignment horizontal="center" vertical="center"/>
    </xf>
    <xf numFmtId="164" fontId="23" fillId="0" borderId="16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vertical="center" wrapText="1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4" fontId="25" fillId="0" borderId="19" xfId="0" applyNumberFormat="1" applyFont="1" applyFill="1" applyBorder="1" applyAlignment="1">
      <alignment vertical="center"/>
    </xf>
    <xf numFmtId="164" fontId="25" fillId="0" borderId="19" xfId="0" applyNumberFormat="1" applyFont="1" applyBorder="1" applyAlignment="1">
      <alignment vertical="center"/>
    </xf>
    <xf numFmtId="166" fontId="25" fillId="0" borderId="18" xfId="0" applyNumberFormat="1" applyFont="1" applyBorder="1" applyAlignment="1">
      <alignment vertical="center"/>
    </xf>
    <xf numFmtId="167" fontId="25" fillId="0" borderId="18" xfId="0" applyNumberFormat="1" applyFont="1" applyFill="1" applyBorder="1" applyAlignment="1">
      <alignment vertical="center"/>
    </xf>
    <xf numFmtId="0" fontId="38" fillId="0" borderId="0" xfId="0" applyFont="1"/>
    <xf numFmtId="164" fontId="38" fillId="0" borderId="0" xfId="0" applyNumberFormat="1" applyFont="1" applyFill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167" fontId="25" fillId="0" borderId="18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0" xfId="0" applyFont="1" applyFill="1" applyBorder="1" applyAlignment="1">
      <alignment horizontal="left" vertical="center"/>
    </xf>
    <xf numFmtId="164" fontId="25" fillId="20" borderId="19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0" xfId="0" applyNumberFormat="1" applyFont="1" applyFill="1" applyBorder="1" applyAlignment="1">
      <alignment vertical="center"/>
    </xf>
    <xf numFmtId="170" fontId="28" fillId="0" borderId="22" xfId="0" applyNumberFormat="1" applyFont="1" applyFill="1" applyBorder="1" applyAlignment="1">
      <alignment vertical="center"/>
    </xf>
    <xf numFmtId="171" fontId="22" fillId="20" borderId="20" xfId="0" applyNumberFormat="1" applyFont="1" applyFill="1" applyBorder="1" applyAlignment="1">
      <alignment vertical="center"/>
    </xf>
    <xf numFmtId="165" fontId="25" fillId="0" borderId="23" xfId="0" applyNumberFormat="1" applyFont="1" applyFill="1" applyBorder="1" applyAlignment="1">
      <alignment vertical="center"/>
    </xf>
    <xf numFmtId="167" fontId="25" fillId="0" borderId="24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25" xfId="0" applyNumberFormat="1" applyFont="1" applyFill="1" applyBorder="1" applyAlignment="1">
      <alignment vertical="center"/>
    </xf>
    <xf numFmtId="0" fontId="28" fillId="0" borderId="26" xfId="0" applyFont="1" applyFill="1" applyBorder="1" applyAlignment="1">
      <alignment vertical="center"/>
    </xf>
    <xf numFmtId="0" fontId="28" fillId="0" borderId="27" xfId="0" applyFont="1" applyFill="1" applyBorder="1" applyAlignment="1">
      <alignment vertical="center"/>
    </xf>
    <xf numFmtId="165" fontId="25" fillId="0" borderId="27" xfId="0" applyNumberFormat="1" applyFont="1" applyFill="1" applyBorder="1" applyAlignment="1">
      <alignment vertical="center"/>
    </xf>
    <xf numFmtId="167" fontId="25" fillId="0" borderId="28" xfId="0" applyNumberFormat="1" applyFont="1" applyFill="1" applyBorder="1" applyAlignment="1">
      <alignment vertical="center"/>
    </xf>
    <xf numFmtId="164" fontId="25" fillId="23" borderId="10" xfId="0" applyNumberFormat="1" applyFont="1" applyFill="1" applyBorder="1" applyAlignment="1">
      <alignment vertical="center"/>
    </xf>
    <xf numFmtId="164" fontId="25" fillId="23" borderId="11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167" fontId="25" fillId="0" borderId="23" xfId="0" applyNumberFormat="1" applyFont="1" applyFill="1" applyBorder="1" applyAlignment="1">
      <alignment vertical="center"/>
    </xf>
    <xf numFmtId="165" fontId="25" fillId="0" borderId="17" xfId="0" applyNumberFormat="1" applyFont="1" applyFill="1" applyBorder="1" applyAlignment="1">
      <alignment vertical="center"/>
    </xf>
    <xf numFmtId="170" fontId="28" fillId="0" borderId="30" xfId="0" applyNumberFormat="1" applyFont="1" applyFill="1" applyBorder="1" applyAlignment="1">
      <alignment vertical="center"/>
    </xf>
    <xf numFmtId="0" fontId="28" fillId="0" borderId="31" xfId="0" applyFont="1" applyFill="1" applyBorder="1" applyAlignment="1">
      <alignment vertical="center"/>
    </xf>
    <xf numFmtId="0" fontId="28" fillId="0" borderId="32" xfId="0" applyFont="1" applyFill="1" applyBorder="1" applyAlignment="1">
      <alignment vertical="center"/>
    </xf>
    <xf numFmtId="165" fontId="25" fillId="0" borderId="29" xfId="0" applyNumberFormat="1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165" fontId="25" fillId="0" borderId="13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8" fontId="2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19" xfId="0" applyNumberFormat="1" applyFont="1" applyBorder="1" applyAlignment="1">
      <alignment vertical="center" wrapText="1"/>
    </xf>
    <xf numFmtId="0" fontId="0" fillId="0" borderId="19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  <xf numFmtId="164" fontId="21" fillId="19" borderId="9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horizontal="left" vertical="center"/>
    </xf>
    <xf numFmtId="164" fontId="25" fillId="0" borderId="35" xfId="0" applyNumberFormat="1" applyFont="1" applyFill="1" applyBorder="1" applyAlignment="1">
      <alignment horizontal="left" vertical="center"/>
    </xf>
    <xf numFmtId="165" fontId="25" fillId="0" borderId="33" xfId="0" applyNumberFormat="1" applyFont="1" applyFill="1" applyBorder="1" applyAlignment="1">
      <alignment vertical="center"/>
    </xf>
    <xf numFmtId="167" fontId="25" fillId="0" borderId="33" xfId="0" applyNumberFormat="1" applyFont="1" applyFill="1" applyBorder="1" applyAlignment="1">
      <alignment vertical="center"/>
    </xf>
    <xf numFmtId="164" fontId="25" fillId="0" borderId="34" xfId="0" applyNumberFormat="1" applyFont="1" applyFill="1" applyBorder="1" applyAlignment="1">
      <alignment horizontal="left" vertical="center"/>
    </xf>
    <xf numFmtId="164" fontId="23" fillId="0" borderId="20" xfId="0" applyNumberFormat="1" applyFont="1" applyFill="1" applyBorder="1" applyAlignment="1">
      <alignment vertical="center"/>
    </xf>
    <xf numFmtId="168" fontId="25" fillId="0" borderId="18" xfId="0" applyNumberFormat="1" applyFont="1" applyBorder="1" applyAlignment="1">
      <alignment vertical="center"/>
    </xf>
    <xf numFmtId="164" fontId="23" fillId="0" borderId="37" xfId="0" applyNumberFormat="1" applyFont="1" applyFill="1" applyBorder="1" applyAlignment="1">
      <alignment vertical="center"/>
    </xf>
    <xf numFmtId="164" fontId="25" fillId="0" borderId="38" xfId="0" applyNumberFormat="1" applyFont="1" applyFill="1" applyBorder="1" applyAlignment="1">
      <alignment vertical="center"/>
    </xf>
    <xf numFmtId="164" fontId="25" fillId="0" borderId="38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70" fontId="28" fillId="0" borderId="39" xfId="0" applyNumberFormat="1" applyFont="1" applyFill="1" applyBorder="1" applyAlignment="1">
      <alignment vertical="center"/>
    </xf>
    <xf numFmtId="0" fontId="28" fillId="0" borderId="40" xfId="0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165" fontId="25" fillId="0" borderId="41" xfId="0" applyNumberFormat="1" applyFont="1" applyFill="1" applyBorder="1" applyAlignment="1">
      <alignment vertical="center"/>
    </xf>
    <xf numFmtId="167" fontId="25" fillId="0" borderId="42" xfId="0" applyNumberFormat="1" applyFont="1" applyFill="1" applyBorder="1" applyAlignment="1">
      <alignment vertical="center"/>
    </xf>
    <xf numFmtId="0" fontId="28" fillId="0" borderId="19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70" fontId="28" fillId="0" borderId="37" xfId="0" applyNumberFormat="1" applyFont="1" applyFill="1" applyBorder="1" applyAlignment="1">
      <alignment vertical="center"/>
    </xf>
    <xf numFmtId="0" fontId="28" fillId="0" borderId="38" xfId="0" applyFont="1" applyFill="1" applyBorder="1" applyAlignment="1">
      <alignment vertical="center"/>
    </xf>
    <xf numFmtId="0" fontId="28" fillId="0" borderId="43" xfId="0" applyFont="1" applyFill="1" applyBorder="1" applyAlignment="1">
      <alignment vertical="center"/>
    </xf>
    <xf numFmtId="165" fontId="25" fillId="0" borderId="21" xfId="0" applyNumberFormat="1" applyFont="1" applyFill="1" applyBorder="1" applyAlignment="1">
      <alignment vertical="center"/>
    </xf>
    <xf numFmtId="164" fontId="23" fillId="0" borderId="44" xfId="0" applyNumberFormat="1" applyFont="1" applyFill="1" applyBorder="1" applyAlignment="1">
      <alignment vertical="center"/>
    </xf>
    <xf numFmtId="164" fontId="25" fillId="0" borderId="15" xfId="0" applyNumberFormat="1" applyFont="1" applyFill="1" applyBorder="1" applyAlignment="1">
      <alignment vertical="center"/>
    </xf>
    <xf numFmtId="164" fontId="25" fillId="0" borderId="15" xfId="0" applyNumberFormat="1" applyFont="1" applyBorder="1" applyAlignment="1">
      <alignment vertical="center"/>
    </xf>
    <xf numFmtId="166" fontId="25" fillId="0" borderId="16" xfId="0" applyNumberFormat="1" applyFont="1" applyBorder="1" applyAlignment="1">
      <alignment vertical="center"/>
    </xf>
    <xf numFmtId="168" fontId="25" fillId="0" borderId="16" xfId="0" applyNumberFormat="1" applyFont="1" applyBorder="1" applyAlignment="1">
      <alignment vertical="center"/>
    </xf>
    <xf numFmtId="164" fontId="23" fillId="0" borderId="45" xfId="0" applyNumberFormat="1" applyFont="1" applyFill="1" applyBorder="1" applyAlignment="1">
      <alignment vertical="center"/>
    </xf>
    <xf numFmtId="164" fontId="25" fillId="0" borderId="46" xfId="0" applyNumberFormat="1" applyFont="1" applyFill="1" applyBorder="1" applyAlignment="1">
      <alignment vertical="center"/>
    </xf>
    <xf numFmtId="164" fontId="25" fillId="0" borderId="46" xfId="0" applyNumberFormat="1" applyFont="1" applyBorder="1" applyAlignment="1">
      <alignment vertical="center"/>
    </xf>
    <xf numFmtId="166" fontId="25" fillId="0" borderId="24" xfId="0" applyNumberFormat="1" applyFont="1" applyBorder="1" applyAlignment="1">
      <alignment vertical="center"/>
    </xf>
    <xf numFmtId="168" fontId="25" fillId="0" borderId="24" xfId="0" applyNumberFormat="1" applyFont="1" applyBorder="1" applyAlignment="1">
      <alignment vertical="center"/>
    </xf>
    <xf numFmtId="170" fontId="28" fillId="0" borderId="45" xfId="0" applyNumberFormat="1" applyFont="1" applyFill="1" applyBorder="1" applyAlignment="1">
      <alignment vertical="center"/>
    </xf>
    <xf numFmtId="0" fontId="28" fillId="0" borderId="46" xfId="0" applyFont="1" applyFill="1" applyBorder="1" applyAlignment="1">
      <alignment vertical="center"/>
    </xf>
    <xf numFmtId="0" fontId="28" fillId="0" borderId="47" xfId="0" applyFont="1" applyFill="1" applyBorder="1" applyAlignment="1">
      <alignment vertical="center"/>
    </xf>
    <xf numFmtId="165" fontId="25" fillId="0" borderId="24" xfId="0" applyNumberFormat="1" applyFont="1" applyFill="1" applyBorder="1" applyAlignment="1">
      <alignment vertical="center"/>
    </xf>
    <xf numFmtId="167" fontId="25" fillId="0" borderId="29" xfId="0" applyNumberFormat="1" applyFont="1" applyFill="1" applyBorder="1" applyAlignment="1">
      <alignment vertical="center"/>
    </xf>
    <xf numFmtId="164" fontId="23" fillId="0" borderId="36" xfId="0" applyNumberFormat="1" applyFont="1" applyBorder="1" applyAlignment="1">
      <alignment horizontal="center" vertical="center"/>
    </xf>
    <xf numFmtId="167" fontId="25" fillId="0" borderId="36" xfId="0" applyNumberFormat="1" applyFont="1" applyBorder="1" applyAlignment="1">
      <alignment vertical="center"/>
    </xf>
    <xf numFmtId="164" fontId="23" fillId="0" borderId="48" xfId="0" applyNumberFormat="1" applyFont="1" applyFill="1" applyBorder="1" applyAlignment="1">
      <alignment vertical="center"/>
    </xf>
    <xf numFmtId="164" fontId="25" fillId="0" borderId="49" xfId="0" applyNumberFormat="1" applyFont="1" applyFill="1" applyBorder="1" applyAlignment="1">
      <alignment vertical="center"/>
    </xf>
    <xf numFmtId="164" fontId="25" fillId="0" borderId="49" xfId="0" applyNumberFormat="1" applyFont="1" applyBorder="1" applyAlignment="1">
      <alignment vertical="center"/>
    </xf>
    <xf numFmtId="166" fontId="25" fillId="0" borderId="36" xfId="0" applyNumberFormat="1" applyFont="1" applyBorder="1" applyAlignment="1">
      <alignment vertical="center"/>
    </xf>
    <xf numFmtId="168" fontId="25" fillId="0" borderId="36" xfId="0" applyNumberFormat="1" applyFont="1" applyBorder="1" applyAlignment="1">
      <alignment vertical="center"/>
    </xf>
    <xf numFmtId="166" fontId="23" fillId="0" borderId="36" xfId="0" applyNumberFormat="1" applyFont="1" applyBorder="1" applyAlignment="1">
      <alignment vertical="center"/>
    </xf>
    <xf numFmtId="170" fontId="28" fillId="0" borderId="48" xfId="0" applyNumberFormat="1" applyFont="1" applyFill="1" applyBorder="1" applyAlignment="1">
      <alignment vertical="center"/>
    </xf>
    <xf numFmtId="0" fontId="28" fillId="0" borderId="49" xfId="0" applyFont="1" applyFill="1" applyBorder="1" applyAlignment="1">
      <alignment vertical="center"/>
    </xf>
    <xf numFmtId="0" fontId="28" fillId="0" borderId="50" xfId="0" applyFont="1" applyFill="1" applyBorder="1" applyAlignment="1">
      <alignment vertical="center"/>
    </xf>
    <xf numFmtId="165" fontId="25" fillId="0" borderId="50" xfId="0" applyNumberFormat="1" applyFont="1" applyFill="1" applyBorder="1" applyAlignment="1">
      <alignment vertical="center"/>
    </xf>
    <xf numFmtId="167" fontId="25" fillId="0" borderId="36" xfId="0" applyNumberFormat="1" applyFont="1" applyFill="1" applyBorder="1" applyAlignment="1">
      <alignment vertical="center"/>
    </xf>
    <xf numFmtId="165" fontId="25" fillId="0" borderId="36" xfId="0" applyNumberFormat="1" applyFont="1" applyFill="1" applyBorder="1" applyAlignment="1">
      <alignment vertical="center"/>
    </xf>
    <xf numFmtId="169" fontId="0" fillId="0" borderId="0" xfId="0" applyNumberFormat="1"/>
    <xf numFmtId="165" fontId="25" fillId="0" borderId="36" xfId="0" quotePrefix="1" applyNumberFormat="1" applyFont="1" applyFill="1" applyBorder="1" applyAlignment="1">
      <alignment vertical="center"/>
    </xf>
    <xf numFmtId="165" fontId="25" fillId="0" borderId="16" xfId="0" applyNumberFormat="1" applyFont="1" applyFill="1" applyBorder="1" applyAlignment="1">
      <alignment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&#205;NDICE&lt;&lt;'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10</xdr:col>
      <xdr:colOff>0</xdr:colOff>
      <xdr:row>10</xdr:row>
      <xdr:rowOff>57151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590676"/>
          <a:ext cx="5495925" cy="457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Lanbide. 2025.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972050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 (altas). Bizkaia. 2025.  </a:t>
          </a:r>
        </a:p>
      </xdr:txBody>
    </xdr:sp>
    <xdr:clientData/>
  </xdr:twoCellAnchor>
  <xdr:twoCellAnchor editAs="oneCell">
    <xdr:from>
      <xdr:col>2</xdr:col>
      <xdr:colOff>0</xdr:colOff>
      <xdr:row>0</xdr:row>
      <xdr:rowOff>199292</xdr:rowOff>
    </xdr:from>
    <xdr:to>
      <xdr:col>5</xdr:col>
      <xdr:colOff>105641</xdr:colOff>
      <xdr:row>4</xdr:row>
      <xdr:rowOff>7660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9292"/>
          <a:ext cx="1878756" cy="464860"/>
        </a:xfrm>
        <a:prstGeom prst="rect">
          <a:avLst/>
        </a:prstGeom>
      </xdr:spPr>
    </xdr:pic>
    <xdr:clientData/>
  </xdr:twoCellAnchor>
  <xdr:twoCellAnchor editAs="oneCell">
    <xdr:from>
      <xdr:col>0</xdr:col>
      <xdr:colOff>269468</xdr:colOff>
      <xdr:row>1</xdr:row>
      <xdr:rowOff>125455</xdr:rowOff>
    </xdr:from>
    <xdr:to>
      <xdr:col>1</xdr:col>
      <xdr:colOff>183339</xdr:colOff>
      <xdr:row>3</xdr:row>
      <xdr:rowOff>94525</xdr:rowOff>
    </xdr:to>
    <xdr:pic>
      <xdr:nvPicPr>
        <xdr:cNvPr id="10" name="9 Imagen" descr="Volver al i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68" y="325248"/>
          <a:ext cx="675871" cy="274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19" customWidth="1"/>
    <col min="2" max="2" width="5.7109375" style="19" customWidth="1"/>
    <col min="3" max="4" width="6.85546875" style="19" customWidth="1"/>
    <col min="5" max="5" width="5.7109375" style="19" customWidth="1"/>
    <col min="6" max="6" width="67.7109375" style="19" customWidth="1"/>
    <col min="7" max="7" width="4.140625" style="19" customWidth="1"/>
  </cols>
  <sheetData>
    <row r="1" spans="2:13" s="19" customFormat="1" ht="15.95" customHeight="1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s="19" customFormat="1" ht="12" customHeight="1" x14ac:dyDescent="0.2"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0"/>
    </row>
    <row r="3" spans="2:13" s="19" customFormat="1" ht="12" customHeight="1" x14ac:dyDescent="0.2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0"/>
    </row>
    <row r="4" spans="2:13" s="19" customFormat="1" ht="12" customHeight="1" x14ac:dyDescent="0.2"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0"/>
    </row>
    <row r="5" spans="2:13" s="19" customFormat="1" ht="24" customHeight="1" x14ac:dyDescent="0.2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0"/>
    </row>
    <row r="6" spans="2:13" s="19" customFormat="1" ht="15.75" customHeight="1" x14ac:dyDescent="0.2">
      <c r="C6" s="16" t="s">
        <v>24</v>
      </c>
      <c r="F6" s="21"/>
      <c r="G6" s="21"/>
      <c r="H6" s="21"/>
      <c r="I6" s="21"/>
      <c r="J6" s="21"/>
      <c r="K6" s="21"/>
      <c r="L6" s="21"/>
      <c r="M6" s="20"/>
    </row>
    <row r="7" spans="2:13" s="19" customFormat="1" ht="18" customHeight="1" x14ac:dyDescent="0.2">
      <c r="C7" s="18" t="s">
        <v>25</v>
      </c>
      <c r="D7" s="16"/>
      <c r="E7" s="16"/>
      <c r="F7" s="16"/>
      <c r="G7" s="21"/>
      <c r="H7" s="21"/>
      <c r="I7" s="21"/>
      <c r="J7" s="21"/>
      <c r="K7" s="21"/>
      <c r="L7" s="21"/>
      <c r="M7" s="20"/>
    </row>
    <row r="8" spans="2:13" s="19" customFormat="1" ht="18" customHeight="1" x14ac:dyDescent="0.2">
      <c r="C8" s="18"/>
      <c r="D8" s="16"/>
      <c r="E8" s="16"/>
      <c r="F8" s="16"/>
      <c r="G8" s="21"/>
      <c r="H8" s="21"/>
      <c r="I8" s="21"/>
      <c r="J8" s="21"/>
      <c r="K8" s="21"/>
      <c r="L8" s="21"/>
      <c r="M8" s="20"/>
    </row>
    <row r="9" spans="2:13" s="20" customFormat="1" ht="15.95" customHeight="1" x14ac:dyDescent="0.2">
      <c r="C9" s="19"/>
      <c r="D9" s="119" t="s">
        <v>26</v>
      </c>
      <c r="E9" s="119"/>
      <c r="F9" s="120"/>
      <c r="G9" s="24"/>
    </row>
    <row r="10" spans="2:13" s="20" customFormat="1" ht="31.5" customHeight="1" x14ac:dyDescent="0.2">
      <c r="C10" s="19"/>
      <c r="D10" s="19"/>
      <c r="E10" s="121" t="s">
        <v>104</v>
      </c>
      <c r="F10" s="122"/>
      <c r="G10" s="24"/>
    </row>
    <row r="11" spans="2:13" s="20" customFormat="1" ht="15.95" customHeight="1" x14ac:dyDescent="0.2">
      <c r="C11" s="19"/>
      <c r="D11" s="19"/>
      <c r="E11" s="64"/>
      <c r="F11" s="49" t="s">
        <v>55</v>
      </c>
      <c r="G11" s="24"/>
    </row>
    <row r="12" spans="2:13" s="20" customFormat="1" ht="15.95" customHeight="1" x14ac:dyDescent="0.2">
      <c r="C12" s="19"/>
      <c r="D12" s="19"/>
      <c r="E12" s="64"/>
      <c r="F12" s="49" t="s">
        <v>56</v>
      </c>
      <c r="G12" s="24"/>
    </row>
    <row r="13" spans="2:13" s="20" customFormat="1" ht="31.5" customHeight="1" x14ac:dyDescent="0.2">
      <c r="C13" s="21"/>
      <c r="D13" s="19"/>
      <c r="E13" s="123" t="s">
        <v>105</v>
      </c>
      <c r="F13" s="124"/>
      <c r="G13" s="24"/>
    </row>
    <row r="14" spans="2:13" s="20" customFormat="1" ht="15.75" customHeight="1" x14ac:dyDescent="0.2">
      <c r="C14" s="21"/>
      <c r="D14" s="19"/>
      <c r="E14" s="76"/>
      <c r="F14" s="49" t="s">
        <v>61</v>
      </c>
      <c r="G14" s="75"/>
    </row>
    <row r="15" spans="2:13" s="20" customFormat="1" ht="15.75" x14ac:dyDescent="0.2">
      <c r="C15" s="16"/>
      <c r="D15" s="19"/>
      <c r="E15" s="48"/>
      <c r="F15" s="49" t="s">
        <v>62</v>
      </c>
    </row>
    <row r="16" spans="2:13" s="20" customFormat="1" ht="15.95" customHeight="1" x14ac:dyDescent="0.2">
      <c r="D16" s="21"/>
      <c r="E16" s="21"/>
      <c r="F16" s="49" t="s">
        <v>63</v>
      </c>
      <c r="G16" s="21"/>
      <c r="H16" s="21"/>
      <c r="I16" s="21"/>
      <c r="J16" s="21"/>
      <c r="K16" s="21"/>
      <c r="L16" s="21"/>
    </row>
    <row r="17" spans="1:13" s="20" customFormat="1" ht="15.95" customHeight="1" x14ac:dyDescent="0.2">
      <c r="C17" s="21"/>
      <c r="D17" s="21"/>
      <c r="E17" s="21"/>
      <c r="F17" s="49" t="s">
        <v>64</v>
      </c>
      <c r="G17" s="21"/>
      <c r="H17" s="21"/>
      <c r="I17" s="21"/>
      <c r="J17" s="21"/>
      <c r="K17" s="21"/>
      <c r="L17" s="21"/>
    </row>
    <row r="18" spans="1:13" s="20" customFormat="1" ht="15.95" customHeight="1" x14ac:dyDescent="0.2">
      <c r="C18" s="21"/>
      <c r="D18" s="21"/>
      <c r="E18" s="21"/>
      <c r="F18" s="49"/>
      <c r="G18" s="21"/>
      <c r="H18" s="21"/>
      <c r="I18" s="21"/>
      <c r="J18" s="21"/>
      <c r="K18" s="21"/>
      <c r="L18" s="21"/>
    </row>
    <row r="19" spans="1:13" s="20" customFormat="1" ht="15.95" customHeight="1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3" s="20" customFormat="1" ht="15.95" customHeight="1" x14ac:dyDescent="0.2">
      <c r="C20" s="21"/>
      <c r="F20" s="21"/>
      <c r="G20" s="21"/>
      <c r="H20" s="21"/>
      <c r="I20" s="21"/>
      <c r="J20" s="21"/>
      <c r="K20" s="21"/>
      <c r="L20" s="21"/>
    </row>
    <row r="21" spans="1:13" s="20" customFormat="1" ht="15.95" customHeight="1" x14ac:dyDescent="0.2">
      <c r="C21" s="26"/>
      <c r="D21" s="115"/>
      <c r="E21" s="115"/>
      <c r="F21" s="114"/>
      <c r="G21" s="21"/>
      <c r="H21" s="21"/>
      <c r="I21" s="21"/>
      <c r="J21" s="21"/>
      <c r="K21" s="21"/>
      <c r="L21" s="21"/>
    </row>
    <row r="22" spans="1:13" s="20" customFormat="1" ht="15.95" customHeight="1" x14ac:dyDescent="0.2">
      <c r="E22" s="116"/>
      <c r="F22" s="117"/>
      <c r="G22" s="21"/>
      <c r="H22" s="21"/>
      <c r="I22" s="21"/>
      <c r="J22" s="21"/>
      <c r="K22" s="21"/>
      <c r="L22" s="21"/>
    </row>
    <row r="23" spans="1:13" s="20" customFormat="1" ht="15.95" customHeight="1" x14ac:dyDescent="0.2">
      <c r="D23" s="21"/>
      <c r="E23" s="21"/>
      <c r="F23" s="21"/>
      <c r="G23" s="21"/>
      <c r="H23" s="21"/>
      <c r="I23" s="21"/>
      <c r="J23" s="21"/>
      <c r="K23" s="21"/>
      <c r="L23" s="21"/>
    </row>
    <row r="24" spans="1:13" s="20" customFormat="1" ht="15.95" customHeight="1" x14ac:dyDescent="0.2">
      <c r="C24" s="21"/>
      <c r="D24" s="24"/>
      <c r="E24" s="24"/>
      <c r="F24" s="24"/>
      <c r="G24" s="24"/>
    </row>
    <row r="25" spans="1:13" s="20" customFormat="1" ht="15.95" customHeight="1" x14ac:dyDescent="0.2">
      <c r="C25" s="26"/>
      <c r="D25" s="24"/>
      <c r="E25" s="24"/>
      <c r="F25" s="24"/>
      <c r="G25" s="24"/>
    </row>
    <row r="26" spans="1:13" s="20" customFormat="1" ht="15.95" customHeight="1" x14ac:dyDescent="0.2">
      <c r="C26" s="27"/>
      <c r="D26" s="24"/>
      <c r="E26" s="24"/>
      <c r="F26" s="24"/>
      <c r="G26" s="24"/>
    </row>
    <row r="27" spans="1:13" s="20" customFormat="1" ht="15.95" customHeight="1" x14ac:dyDescent="0.2">
      <c r="C27" s="24"/>
      <c r="D27" s="118"/>
      <c r="E27" s="118"/>
      <c r="F27" s="114"/>
      <c r="G27" s="25"/>
      <c r="H27" s="25"/>
      <c r="I27" s="25"/>
      <c r="J27" s="25"/>
      <c r="K27" s="25"/>
      <c r="L27" s="25"/>
      <c r="M27" s="25"/>
    </row>
    <row r="28" spans="1:13" s="20" customFormat="1" ht="15.95" customHeight="1" x14ac:dyDescent="0.2">
      <c r="C28" s="24"/>
      <c r="D28" s="24"/>
      <c r="E28" s="113"/>
      <c r="F28" s="114"/>
      <c r="G28" s="24"/>
    </row>
    <row r="29" spans="1:13" s="19" customFormat="1" ht="15.95" customHeight="1" x14ac:dyDescent="0.2">
      <c r="A29" s="20"/>
      <c r="B29" s="20"/>
      <c r="C29" s="24"/>
      <c r="D29" s="17"/>
      <c r="F29" s="22"/>
      <c r="G29" s="17"/>
    </row>
    <row r="30" spans="1:13" s="19" customFormat="1" ht="15.95" customHeight="1" x14ac:dyDescent="0.2">
      <c r="C30" s="17"/>
      <c r="D30" s="17"/>
      <c r="F30" s="23"/>
      <c r="G30" s="17"/>
    </row>
    <row r="31" spans="1:13" s="19" customFormat="1" ht="15.95" customHeight="1" x14ac:dyDescent="0.2">
      <c r="C31" s="17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s="19" customFormat="1" ht="15.95" customHeight="1" x14ac:dyDescent="0.2">
      <c r="B32" s="20"/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0"/>
    </row>
    <row r="33" spans="2:13" s="19" customFormat="1" ht="15.95" customHeight="1" x14ac:dyDescent="0.2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0"/>
    </row>
    <row r="34" spans="2:13" ht="15.95" customHeight="1" x14ac:dyDescent="0.2">
      <c r="B34" s="20"/>
      <c r="C34" s="21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0"/>
  <sheetViews>
    <sheetView showGridLines="0" zoomScaleNormal="100" workbookViewId="0"/>
  </sheetViews>
  <sheetFormatPr baseColWidth="10" defaultRowHeight="12.75" x14ac:dyDescent="0.2"/>
  <cols>
    <col min="1" max="1" width="11.42578125" style="30" customWidth="1"/>
    <col min="2" max="2" width="5.7109375" style="30" customWidth="1"/>
    <col min="3" max="3" width="4.85546875" style="30" customWidth="1"/>
    <col min="4" max="8" width="10.85546875" customWidth="1"/>
    <col min="9" max="9" width="12.42578125" bestFit="1" customWidth="1"/>
    <col min="10" max="10" width="10.85546875" customWidth="1"/>
  </cols>
  <sheetData>
    <row r="1" spans="2:12" ht="15.75" customHeight="1" x14ac:dyDescent="0.2">
      <c r="B1" s="31"/>
      <c r="C1" s="31"/>
    </row>
    <row r="2" spans="2:12" ht="12" customHeight="1" x14ac:dyDescent="0.2">
      <c r="B2" s="31"/>
      <c r="C2" s="31"/>
    </row>
    <row r="3" spans="2:12" ht="12" customHeight="1" x14ac:dyDescent="0.2">
      <c r="B3" s="31"/>
      <c r="C3" s="32"/>
    </row>
    <row r="4" spans="2:12" ht="12" customHeight="1" x14ac:dyDescent="0.2">
      <c r="B4" s="31"/>
      <c r="C4" s="32"/>
    </row>
    <row r="5" spans="2:12" ht="24" customHeight="1" x14ac:dyDescent="0.2">
      <c r="B5" s="31"/>
      <c r="C5" s="32"/>
    </row>
    <row r="6" spans="2:12" ht="15.75" customHeight="1" x14ac:dyDescent="0.2">
      <c r="C6" s="16" t="s">
        <v>24</v>
      </c>
      <c r="E6" s="17"/>
      <c r="F6" s="17"/>
      <c r="G6" s="17"/>
      <c r="H6" s="17"/>
    </row>
    <row r="7" spans="2:12" ht="18" customHeight="1" x14ac:dyDescent="0.2">
      <c r="C7" s="18" t="s">
        <v>25</v>
      </c>
      <c r="E7" s="17"/>
      <c r="F7" s="17"/>
      <c r="G7" s="17"/>
      <c r="H7" s="17"/>
    </row>
    <row r="8" spans="2:12" ht="15.95" customHeight="1" x14ac:dyDescent="0.2">
      <c r="B8" s="33"/>
      <c r="C8" s="32"/>
      <c r="D8" s="18"/>
      <c r="E8" s="17"/>
      <c r="F8" s="17"/>
      <c r="G8" s="17"/>
      <c r="H8" s="17"/>
    </row>
    <row r="9" spans="2:12" ht="15.95" customHeight="1" x14ac:dyDescent="0.2">
      <c r="B9" s="33"/>
      <c r="C9" s="32"/>
      <c r="L9" s="39"/>
    </row>
    <row r="10" spans="2:12" ht="15.95" customHeight="1" x14ac:dyDescent="0.2">
      <c r="B10" s="33"/>
      <c r="C10" s="32"/>
      <c r="L10" s="39"/>
    </row>
    <row r="11" spans="2:12" ht="6.75" customHeight="1" x14ac:dyDescent="0.2">
      <c r="B11" s="33"/>
      <c r="C11" s="32"/>
    </row>
    <row r="12" spans="2:12" ht="15.95" customHeight="1" x14ac:dyDescent="0.2">
      <c r="B12" s="33"/>
      <c r="C12" s="32"/>
      <c r="D12" s="56" t="s">
        <v>53</v>
      </c>
    </row>
    <row r="13" spans="2:12" ht="6.95" customHeight="1" x14ac:dyDescent="0.2">
      <c r="B13" s="33"/>
    </row>
    <row r="14" spans="2:12" ht="22.5" x14ac:dyDescent="0.2">
      <c r="C14" s="32"/>
      <c r="D14" s="28"/>
      <c r="E14" s="29"/>
      <c r="F14" s="2" t="s">
        <v>0</v>
      </c>
      <c r="G14" s="3" t="s">
        <v>1</v>
      </c>
      <c r="H14" s="36" t="s">
        <v>11</v>
      </c>
    </row>
    <row r="15" spans="2:12" ht="15.95" customHeight="1" x14ac:dyDescent="0.2">
      <c r="C15" s="32"/>
      <c r="D15" s="43" t="s">
        <v>13</v>
      </c>
      <c r="E15" s="44"/>
      <c r="F15" s="45">
        <v>754</v>
      </c>
      <c r="G15" s="45">
        <v>1505</v>
      </c>
      <c r="H15" s="55">
        <f>(F15*100)/G15</f>
        <v>50.099667774086377</v>
      </c>
      <c r="I15" s="181"/>
    </row>
    <row r="16" spans="2:12" ht="15.95" customHeight="1" x14ac:dyDescent="0.2">
      <c r="C16" s="34"/>
      <c r="D16" s="129" t="s">
        <v>106</v>
      </c>
      <c r="E16" s="130"/>
      <c r="F16" s="131">
        <v>299</v>
      </c>
      <c r="G16" s="131">
        <v>589</v>
      </c>
      <c r="H16" s="132">
        <f>(F16*100)/G16</f>
        <v>50.764006791171475</v>
      </c>
      <c r="I16" s="181"/>
    </row>
    <row r="17" spans="1:8" s="38" customFormat="1" ht="15.95" customHeight="1" x14ac:dyDescent="0.2">
      <c r="A17" s="30"/>
      <c r="B17" s="30"/>
      <c r="C17" s="32"/>
      <c r="D17" s="40" t="s">
        <v>94</v>
      </c>
      <c r="E17" s="37"/>
      <c r="F17" s="37"/>
      <c r="G17" s="37"/>
      <c r="H17" s="37"/>
    </row>
    <row r="18" spans="1:8" s="38" customFormat="1" ht="15.95" customHeight="1" x14ac:dyDescent="0.2">
      <c r="A18" s="30"/>
      <c r="B18" s="30"/>
      <c r="C18" s="32"/>
      <c r="D18" s="40"/>
      <c r="E18" s="37"/>
      <c r="F18" s="37"/>
      <c r="G18" s="37"/>
      <c r="H18" s="37"/>
    </row>
    <row r="19" spans="1:8" s="38" customFormat="1" ht="15.95" customHeight="1" x14ac:dyDescent="0.2">
      <c r="A19" s="30"/>
      <c r="B19" s="30"/>
      <c r="C19" s="32"/>
      <c r="D19" s="57" t="s">
        <v>54</v>
      </c>
      <c r="E19" s="37"/>
      <c r="F19" s="37"/>
      <c r="G19" s="37"/>
      <c r="H19" s="37"/>
    </row>
    <row r="20" spans="1:8" s="38" customFormat="1" ht="6" customHeight="1" x14ac:dyDescent="0.2">
      <c r="A20" s="30"/>
      <c r="B20" s="30"/>
      <c r="C20" s="32"/>
      <c r="D20" s="40"/>
      <c r="E20" s="37"/>
      <c r="F20" s="37"/>
      <c r="G20" s="37"/>
      <c r="H20" s="37"/>
    </row>
    <row r="21" spans="1:8" s="38" customFormat="1" ht="19.5" customHeight="1" x14ac:dyDescent="0.2">
      <c r="A21" s="30"/>
      <c r="B21" s="30"/>
      <c r="C21" s="32"/>
      <c r="D21" s="28"/>
      <c r="E21" s="29"/>
      <c r="F21" s="2" t="s">
        <v>0</v>
      </c>
      <c r="G21" s="59" t="s">
        <v>45</v>
      </c>
      <c r="H21" s="37"/>
    </row>
    <row r="22" spans="1:8" s="38" customFormat="1" ht="15.95" customHeight="1" x14ac:dyDescent="0.2">
      <c r="A22" s="30"/>
      <c r="B22" s="30"/>
      <c r="C22" s="32"/>
      <c r="D22" s="43" t="s">
        <v>13</v>
      </c>
      <c r="E22" s="44"/>
      <c r="F22" s="45">
        <v>668</v>
      </c>
      <c r="G22" s="55">
        <f>F22*100/F15</f>
        <v>88.594164456233415</v>
      </c>
      <c r="H22" s="37"/>
    </row>
    <row r="23" spans="1:8" s="38" customFormat="1" ht="15.95" customHeight="1" x14ac:dyDescent="0.2">
      <c r="A23" s="30"/>
      <c r="B23" s="30"/>
      <c r="C23" s="32"/>
      <c r="D23" s="129" t="s">
        <v>106</v>
      </c>
      <c r="E23" s="130"/>
      <c r="F23" s="131">
        <v>245</v>
      </c>
      <c r="G23" s="132">
        <f>F23*100/F16</f>
        <v>81.939799331103686</v>
      </c>
      <c r="H23" s="37"/>
    </row>
    <row r="24" spans="1:8" ht="15.95" customHeight="1" x14ac:dyDescent="0.2">
      <c r="B24" s="33"/>
      <c r="C24" s="32"/>
      <c r="D24" s="40" t="s">
        <v>94</v>
      </c>
    </row>
    <row r="25" spans="1:8" ht="15.95" customHeight="1" x14ac:dyDescent="0.2">
      <c r="B25" s="33"/>
      <c r="C25" s="32"/>
      <c r="D25" s="40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50" t="s">
        <v>65</v>
      </c>
    </row>
    <row r="31" spans="1:8" ht="6.95" customHeight="1" x14ac:dyDescent="0.2"/>
    <row r="32" spans="1:8" ht="15.95" customHeight="1" x14ac:dyDescent="0.2">
      <c r="D32" s="2" t="s">
        <v>27</v>
      </c>
      <c r="E32" s="2" t="s">
        <v>23</v>
      </c>
      <c r="F32" s="2" t="s">
        <v>29</v>
      </c>
    </row>
    <row r="33" spans="4:8" ht="15.95" customHeight="1" x14ac:dyDescent="0.2">
      <c r="D33" s="46" t="s">
        <v>18</v>
      </c>
      <c r="E33" s="45">
        <v>0</v>
      </c>
      <c r="F33" s="60">
        <f>(E33*100)/$E$39</f>
        <v>0</v>
      </c>
    </row>
    <row r="34" spans="4:8" ht="15.95" customHeight="1" x14ac:dyDescent="0.2">
      <c r="D34" s="167" t="s">
        <v>19</v>
      </c>
      <c r="E34" s="182">
        <v>81</v>
      </c>
      <c r="F34" s="168">
        <f t="shared" ref="F33:F39" si="0">(E34*100)/$E$39</f>
        <v>27.090301003344482</v>
      </c>
      <c r="H34" s="39"/>
    </row>
    <row r="35" spans="4:8" ht="15.95" customHeight="1" x14ac:dyDescent="0.2">
      <c r="D35" s="167" t="s">
        <v>20</v>
      </c>
      <c r="E35" s="180">
        <v>123</v>
      </c>
      <c r="F35" s="168">
        <f t="shared" si="0"/>
        <v>41.137123745819395</v>
      </c>
    </row>
    <row r="36" spans="4:8" ht="15.95" customHeight="1" x14ac:dyDescent="0.2">
      <c r="D36" s="167" t="s">
        <v>21</v>
      </c>
      <c r="E36" s="180">
        <v>62</v>
      </c>
      <c r="F36" s="168">
        <f t="shared" si="0"/>
        <v>20.735785953177256</v>
      </c>
    </row>
    <row r="37" spans="4:8" ht="15.95" customHeight="1" x14ac:dyDescent="0.2">
      <c r="D37" s="167" t="s">
        <v>22</v>
      </c>
      <c r="E37" s="180">
        <v>30</v>
      </c>
      <c r="F37" s="168">
        <f t="shared" si="0"/>
        <v>10.033444816053512</v>
      </c>
    </row>
    <row r="38" spans="4:8" ht="15.95" customHeight="1" x14ac:dyDescent="0.2">
      <c r="D38" s="47" t="s">
        <v>28</v>
      </c>
      <c r="E38" s="183">
        <v>3</v>
      </c>
      <c r="F38" s="61">
        <f t="shared" si="0"/>
        <v>1.0033444816053512</v>
      </c>
    </row>
    <row r="39" spans="4:8" ht="15.95" customHeight="1" x14ac:dyDescent="0.2">
      <c r="D39" s="14" t="s">
        <v>17</v>
      </c>
      <c r="E39" s="15">
        <f>SUM(E33:E38)</f>
        <v>299</v>
      </c>
      <c r="F39" s="62">
        <f t="shared" si="0"/>
        <v>100</v>
      </c>
    </row>
    <row r="40" spans="4:8" ht="15.95" customHeight="1" x14ac:dyDescent="0.2">
      <c r="D40" s="40" t="s">
        <v>94</v>
      </c>
      <c r="E40" s="38"/>
      <c r="F40" s="38"/>
      <c r="G40" s="38"/>
      <c r="H40" s="38"/>
    </row>
    <row r="41" spans="4:8" ht="15.95" customHeight="1" x14ac:dyDescent="0.2"/>
    <row r="42" spans="4:8" ht="15.95" customHeight="1" x14ac:dyDescent="0.2">
      <c r="D42" s="50" t="s">
        <v>66</v>
      </c>
    </row>
    <row r="43" spans="4:8" ht="6.95" customHeight="1" x14ac:dyDescent="0.2"/>
    <row r="44" spans="4:8" ht="21" customHeight="1" x14ac:dyDescent="0.2">
      <c r="D44" s="125" t="s">
        <v>30</v>
      </c>
      <c r="E44" s="126"/>
      <c r="F44" s="127"/>
      <c r="G44" s="2" t="s">
        <v>12</v>
      </c>
      <c r="H44" s="58" t="s">
        <v>46</v>
      </c>
    </row>
    <row r="45" spans="4:8" ht="15.75" customHeight="1" x14ac:dyDescent="0.2">
      <c r="D45" s="134" t="s">
        <v>95</v>
      </c>
      <c r="E45" s="52"/>
      <c r="F45" s="53"/>
      <c r="G45" s="54">
        <v>1</v>
      </c>
      <c r="H45" s="135">
        <f>G45*100/$G$100</f>
        <v>0.33444816053511706</v>
      </c>
    </row>
    <row r="46" spans="4:8" ht="15.75" customHeight="1" x14ac:dyDescent="0.2">
      <c r="D46" s="169" t="s">
        <v>107</v>
      </c>
      <c r="E46" s="170"/>
      <c r="F46" s="171"/>
      <c r="G46" s="172">
        <v>2</v>
      </c>
      <c r="H46" s="173">
        <f t="shared" ref="H45:H78" si="1">G46*100/$G$100</f>
        <v>0.66889632107023411</v>
      </c>
    </row>
    <row r="47" spans="4:8" ht="15.75" customHeight="1" x14ac:dyDescent="0.2">
      <c r="D47" s="169" t="s">
        <v>70</v>
      </c>
      <c r="E47" s="170"/>
      <c r="F47" s="171"/>
      <c r="G47" s="172">
        <v>4</v>
      </c>
      <c r="H47" s="173">
        <f t="shared" si="1"/>
        <v>1.3377926421404682</v>
      </c>
    </row>
    <row r="48" spans="4:8" ht="15.75" customHeight="1" x14ac:dyDescent="0.2">
      <c r="D48" s="169" t="s">
        <v>96</v>
      </c>
      <c r="E48" s="170"/>
      <c r="F48" s="171"/>
      <c r="G48" s="172">
        <v>1</v>
      </c>
      <c r="H48" s="173">
        <f t="shared" si="1"/>
        <v>0.33444816053511706</v>
      </c>
    </row>
    <row r="49" spans="4:12" ht="15.75" customHeight="1" x14ac:dyDescent="0.2">
      <c r="D49" s="169" t="s">
        <v>108</v>
      </c>
      <c r="E49" s="170"/>
      <c r="F49" s="171"/>
      <c r="G49" s="172">
        <v>1</v>
      </c>
      <c r="H49" s="173">
        <f t="shared" si="1"/>
        <v>0.33444816053511706</v>
      </c>
    </row>
    <row r="50" spans="4:12" ht="15.75" customHeight="1" x14ac:dyDescent="0.2">
      <c r="D50" s="169" t="s">
        <v>32</v>
      </c>
      <c r="E50" s="170"/>
      <c r="F50" s="171"/>
      <c r="G50" s="172">
        <v>3</v>
      </c>
      <c r="H50" s="173">
        <f t="shared" si="1"/>
        <v>1.0033444816053512</v>
      </c>
    </row>
    <row r="51" spans="4:12" ht="15.75" customHeight="1" x14ac:dyDescent="0.2">
      <c r="D51" s="169" t="s">
        <v>97</v>
      </c>
      <c r="E51" s="170"/>
      <c r="F51" s="171"/>
      <c r="G51" s="172">
        <v>1</v>
      </c>
      <c r="H51" s="173">
        <f t="shared" si="1"/>
        <v>0.33444816053511706</v>
      </c>
    </row>
    <row r="52" spans="4:12" ht="15.75" customHeight="1" x14ac:dyDescent="0.2">
      <c r="D52" s="169" t="s">
        <v>98</v>
      </c>
      <c r="E52" s="170"/>
      <c r="F52" s="171"/>
      <c r="G52" s="172">
        <v>2</v>
      </c>
      <c r="H52" s="173">
        <f t="shared" si="1"/>
        <v>0.66889632107023411</v>
      </c>
    </row>
    <row r="53" spans="4:12" ht="15.75" customHeight="1" x14ac:dyDescent="0.2">
      <c r="D53" s="169" t="s">
        <v>33</v>
      </c>
      <c r="E53" s="170"/>
      <c r="F53" s="171"/>
      <c r="G53" s="172">
        <v>32</v>
      </c>
      <c r="H53" s="173">
        <f t="shared" si="1"/>
        <v>10.702341137123746</v>
      </c>
    </row>
    <row r="54" spans="4:12" ht="15.75" customHeight="1" x14ac:dyDescent="0.2">
      <c r="D54" s="169" t="s">
        <v>34</v>
      </c>
      <c r="E54" s="170"/>
      <c r="F54" s="171"/>
      <c r="G54" s="172">
        <v>14</v>
      </c>
      <c r="H54" s="173">
        <f t="shared" si="1"/>
        <v>4.6822742474916392</v>
      </c>
    </row>
    <row r="55" spans="4:12" ht="15.75" customHeight="1" x14ac:dyDescent="0.2">
      <c r="D55" s="169" t="s">
        <v>109</v>
      </c>
      <c r="E55" s="170"/>
      <c r="F55" s="171"/>
      <c r="G55" s="172">
        <v>1</v>
      </c>
      <c r="H55" s="173">
        <f t="shared" si="1"/>
        <v>0.33444816053511706</v>
      </c>
    </row>
    <row r="56" spans="4:12" ht="15.75" customHeight="1" x14ac:dyDescent="0.2">
      <c r="D56" s="169" t="s">
        <v>119</v>
      </c>
      <c r="E56" s="170"/>
      <c r="F56" s="171"/>
      <c r="G56" s="172">
        <v>1</v>
      </c>
      <c r="H56" s="173">
        <f t="shared" si="1"/>
        <v>0.33444816053511706</v>
      </c>
    </row>
    <row r="57" spans="4:12" ht="15.75" customHeight="1" x14ac:dyDescent="0.2">
      <c r="D57" s="169" t="s">
        <v>35</v>
      </c>
      <c r="E57" s="170"/>
      <c r="F57" s="171"/>
      <c r="G57" s="172">
        <v>3</v>
      </c>
      <c r="H57" s="173">
        <f t="shared" si="1"/>
        <v>1.0033444816053512</v>
      </c>
      <c r="L57" s="69"/>
    </row>
    <row r="58" spans="4:12" ht="15.75" customHeight="1" x14ac:dyDescent="0.2">
      <c r="D58" s="169" t="s">
        <v>86</v>
      </c>
      <c r="E58" s="170"/>
      <c r="F58" s="171"/>
      <c r="G58" s="172">
        <v>1</v>
      </c>
      <c r="H58" s="173">
        <f t="shared" si="1"/>
        <v>0.33444816053511706</v>
      </c>
      <c r="L58" s="69"/>
    </row>
    <row r="59" spans="4:12" ht="15.75" customHeight="1" x14ac:dyDescent="0.2">
      <c r="D59" s="169" t="s">
        <v>36</v>
      </c>
      <c r="E59" s="170"/>
      <c r="F59" s="171"/>
      <c r="G59" s="172">
        <v>124</v>
      </c>
      <c r="H59" s="173">
        <f t="shared" si="1"/>
        <v>41.471571906354512</v>
      </c>
      <c r="L59" s="69"/>
    </row>
    <row r="60" spans="4:12" ht="15.75" customHeight="1" x14ac:dyDescent="0.2">
      <c r="D60" s="169" t="s">
        <v>87</v>
      </c>
      <c r="E60" s="170"/>
      <c r="F60" s="171"/>
      <c r="G60" s="172">
        <v>1</v>
      </c>
      <c r="H60" s="173">
        <f t="shared" si="1"/>
        <v>0.33444816053511706</v>
      </c>
      <c r="L60" s="69"/>
    </row>
    <row r="61" spans="4:12" ht="15.75" customHeight="1" x14ac:dyDescent="0.2">
      <c r="D61" s="169" t="s">
        <v>37</v>
      </c>
      <c r="E61" s="170"/>
      <c r="F61" s="171"/>
      <c r="G61" s="172">
        <v>8</v>
      </c>
      <c r="H61" s="173">
        <f t="shared" si="1"/>
        <v>2.6755852842809364</v>
      </c>
      <c r="L61" s="69"/>
    </row>
    <row r="62" spans="4:12" ht="15.75" customHeight="1" x14ac:dyDescent="0.2">
      <c r="D62" s="169" t="s">
        <v>80</v>
      </c>
      <c r="E62" s="170"/>
      <c r="F62" s="171"/>
      <c r="G62" s="172">
        <v>2</v>
      </c>
      <c r="H62" s="173">
        <f t="shared" si="1"/>
        <v>0.66889632107023411</v>
      </c>
      <c r="L62" s="69"/>
    </row>
    <row r="63" spans="4:12" ht="15.75" customHeight="1" x14ac:dyDescent="0.2">
      <c r="D63" s="169" t="s">
        <v>59</v>
      </c>
      <c r="E63" s="170"/>
      <c r="F63" s="171"/>
      <c r="G63" s="172">
        <v>6</v>
      </c>
      <c r="H63" s="173">
        <f t="shared" si="1"/>
        <v>2.0066889632107023</v>
      </c>
    </row>
    <row r="64" spans="4:12" ht="15.75" customHeight="1" x14ac:dyDescent="0.2">
      <c r="D64" s="169" t="s">
        <v>71</v>
      </c>
      <c r="E64" s="170"/>
      <c r="F64" s="171"/>
      <c r="G64" s="172">
        <v>3</v>
      </c>
      <c r="H64" s="173">
        <f t="shared" si="1"/>
        <v>1.0033444816053512</v>
      </c>
    </row>
    <row r="65" spans="4:8" ht="15.75" customHeight="1" x14ac:dyDescent="0.2">
      <c r="D65" s="169" t="s">
        <v>88</v>
      </c>
      <c r="E65" s="170"/>
      <c r="F65" s="171"/>
      <c r="G65" s="172">
        <v>1</v>
      </c>
      <c r="H65" s="173">
        <f t="shared" si="1"/>
        <v>0.33444816053511706</v>
      </c>
    </row>
    <row r="66" spans="4:8" ht="15.75" customHeight="1" x14ac:dyDescent="0.2">
      <c r="D66" s="169" t="s">
        <v>76</v>
      </c>
      <c r="E66" s="170"/>
      <c r="F66" s="171"/>
      <c r="G66" s="172">
        <v>5</v>
      </c>
      <c r="H66" s="173">
        <f t="shared" si="1"/>
        <v>1.6722408026755853</v>
      </c>
    </row>
    <row r="67" spans="4:8" ht="15.75" customHeight="1" x14ac:dyDescent="0.2">
      <c r="D67" s="169" t="s">
        <v>120</v>
      </c>
      <c r="E67" s="170"/>
      <c r="F67" s="171"/>
      <c r="G67" s="174">
        <v>1</v>
      </c>
      <c r="H67" s="173">
        <f t="shared" si="1"/>
        <v>0.33444816053511706</v>
      </c>
    </row>
    <row r="68" spans="4:8" ht="15.75" customHeight="1" x14ac:dyDescent="0.2">
      <c r="D68" s="169" t="s">
        <v>72</v>
      </c>
      <c r="E68" s="170"/>
      <c r="F68" s="171"/>
      <c r="G68" s="172">
        <v>1</v>
      </c>
      <c r="H68" s="173">
        <f t="shared" si="1"/>
        <v>0.33444816053511706</v>
      </c>
    </row>
    <row r="69" spans="4:8" ht="15.75" customHeight="1" x14ac:dyDescent="0.2">
      <c r="D69" s="169" t="s">
        <v>38</v>
      </c>
      <c r="E69" s="170"/>
      <c r="F69" s="171"/>
      <c r="G69" s="172">
        <v>13</v>
      </c>
      <c r="H69" s="173">
        <f t="shared" si="1"/>
        <v>4.3478260869565215</v>
      </c>
    </row>
    <row r="70" spans="4:8" ht="15.75" customHeight="1" x14ac:dyDescent="0.2">
      <c r="D70" s="169" t="s">
        <v>89</v>
      </c>
      <c r="E70" s="170"/>
      <c r="F70" s="171"/>
      <c r="G70" s="172">
        <v>2</v>
      </c>
      <c r="H70" s="173">
        <f t="shared" si="1"/>
        <v>0.66889632107023411</v>
      </c>
    </row>
    <row r="71" spans="4:8" ht="15.75" customHeight="1" x14ac:dyDescent="0.2">
      <c r="D71" s="169" t="s">
        <v>81</v>
      </c>
      <c r="E71" s="170"/>
      <c r="F71" s="171"/>
      <c r="G71" s="172">
        <v>2</v>
      </c>
      <c r="H71" s="173">
        <f t="shared" si="1"/>
        <v>0.66889632107023411</v>
      </c>
    </row>
    <row r="72" spans="4:8" ht="15.75" customHeight="1" x14ac:dyDescent="0.2">
      <c r="D72" s="169" t="s">
        <v>99</v>
      </c>
      <c r="E72" s="170"/>
      <c r="F72" s="171"/>
      <c r="G72" s="172">
        <v>1</v>
      </c>
      <c r="H72" s="173">
        <f t="shared" si="1"/>
        <v>0.33444816053511706</v>
      </c>
    </row>
    <row r="73" spans="4:8" ht="15.75" customHeight="1" x14ac:dyDescent="0.2">
      <c r="D73" s="169" t="s">
        <v>110</v>
      </c>
      <c r="E73" s="170"/>
      <c r="F73" s="171"/>
      <c r="G73" s="172">
        <v>1</v>
      </c>
      <c r="H73" s="173">
        <f t="shared" si="1"/>
        <v>0.33444816053511706</v>
      </c>
    </row>
    <row r="74" spans="4:8" ht="15.75" customHeight="1" x14ac:dyDescent="0.2">
      <c r="D74" s="169" t="s">
        <v>39</v>
      </c>
      <c r="E74" s="170"/>
      <c r="F74" s="171"/>
      <c r="G74" s="172">
        <v>5</v>
      </c>
      <c r="H74" s="173">
        <f t="shared" si="1"/>
        <v>1.6722408026755853</v>
      </c>
    </row>
    <row r="75" spans="4:8" ht="15.75" customHeight="1" x14ac:dyDescent="0.2">
      <c r="D75" s="169" t="s">
        <v>82</v>
      </c>
      <c r="E75" s="170"/>
      <c r="F75" s="171"/>
      <c r="G75" s="172">
        <v>1</v>
      </c>
      <c r="H75" s="173">
        <f t="shared" si="1"/>
        <v>0.33444816053511706</v>
      </c>
    </row>
    <row r="76" spans="4:8" ht="15.75" customHeight="1" x14ac:dyDescent="0.2">
      <c r="D76" s="169" t="s">
        <v>111</v>
      </c>
      <c r="E76" s="170"/>
      <c r="F76" s="171"/>
      <c r="G76" s="172">
        <v>1</v>
      </c>
      <c r="H76" s="173">
        <f t="shared" si="1"/>
        <v>0.33444816053511706</v>
      </c>
    </row>
    <row r="77" spans="4:8" ht="15.75" customHeight="1" x14ac:dyDescent="0.2">
      <c r="D77" s="169" t="s">
        <v>40</v>
      </c>
      <c r="E77" s="170"/>
      <c r="F77" s="171"/>
      <c r="G77" s="172">
        <v>5</v>
      </c>
      <c r="H77" s="173">
        <f t="shared" si="1"/>
        <v>1.6722408026755853</v>
      </c>
    </row>
    <row r="78" spans="4:8" ht="15.75" customHeight="1" x14ac:dyDescent="0.2">
      <c r="D78" s="169" t="s">
        <v>90</v>
      </c>
      <c r="E78" s="170"/>
      <c r="F78" s="171"/>
      <c r="G78" s="172">
        <v>1</v>
      </c>
      <c r="H78" s="173">
        <f t="shared" si="1"/>
        <v>0.33444816053511706</v>
      </c>
    </row>
    <row r="79" spans="4:8" ht="15.75" customHeight="1" x14ac:dyDescent="0.2">
      <c r="D79" s="169" t="s">
        <v>73</v>
      </c>
      <c r="E79" s="170"/>
      <c r="F79" s="171"/>
      <c r="G79" s="172">
        <v>1</v>
      </c>
      <c r="H79" s="173">
        <f t="shared" ref="H79:H99" si="2">G79*100/$G$100</f>
        <v>0.33444816053511706</v>
      </c>
    </row>
    <row r="80" spans="4:8" ht="15.75" customHeight="1" x14ac:dyDescent="0.2">
      <c r="D80" s="152" t="s">
        <v>112</v>
      </c>
      <c r="E80" s="153"/>
      <c r="F80" s="154"/>
      <c r="G80" s="155">
        <v>1</v>
      </c>
      <c r="H80" s="156">
        <f t="shared" si="2"/>
        <v>0.33444816053511706</v>
      </c>
    </row>
    <row r="81" spans="4:8" ht="15.75" customHeight="1" x14ac:dyDescent="0.2">
      <c r="D81" s="111"/>
      <c r="E81" s="65"/>
      <c r="F81" s="66"/>
      <c r="G81" s="67"/>
      <c r="H81" s="112" t="s">
        <v>134</v>
      </c>
    </row>
    <row r="82" spans="4:8" ht="15.95" customHeight="1" x14ac:dyDescent="0.2">
      <c r="D82" s="50" t="s">
        <v>66</v>
      </c>
    </row>
    <row r="83" spans="4:8" ht="6.95" customHeight="1" x14ac:dyDescent="0.2"/>
    <row r="84" spans="4:8" ht="21" customHeight="1" x14ac:dyDescent="0.2">
      <c r="D84" s="128" t="s">
        <v>30</v>
      </c>
      <c r="E84" s="128"/>
      <c r="F84" s="128"/>
      <c r="G84" s="2" t="s">
        <v>12</v>
      </c>
      <c r="H84" s="58" t="s">
        <v>46</v>
      </c>
    </row>
    <row r="85" spans="4:8" ht="15.75" customHeight="1" x14ac:dyDescent="0.2">
      <c r="D85" s="136" t="s">
        <v>41</v>
      </c>
      <c r="E85" s="137"/>
      <c r="F85" s="138"/>
      <c r="G85" s="139">
        <v>3</v>
      </c>
      <c r="H85" s="140">
        <f t="shared" si="2"/>
        <v>1.0033444816053512</v>
      </c>
    </row>
    <row r="86" spans="4:8" ht="15.75" customHeight="1" x14ac:dyDescent="0.2">
      <c r="D86" s="169" t="s">
        <v>113</v>
      </c>
      <c r="E86" s="170"/>
      <c r="F86" s="171"/>
      <c r="G86" s="172">
        <v>1</v>
      </c>
      <c r="H86" s="173">
        <f t="shared" si="2"/>
        <v>0.33444816053511706</v>
      </c>
    </row>
    <row r="87" spans="4:8" ht="15.75" customHeight="1" x14ac:dyDescent="0.2">
      <c r="D87" s="169" t="s">
        <v>42</v>
      </c>
      <c r="E87" s="170"/>
      <c r="F87" s="171"/>
      <c r="G87" s="172">
        <v>12</v>
      </c>
      <c r="H87" s="173">
        <f t="shared" si="2"/>
        <v>4.0133779264214047</v>
      </c>
    </row>
    <row r="88" spans="4:8" ht="15.75" customHeight="1" x14ac:dyDescent="0.2">
      <c r="D88" s="169" t="s">
        <v>43</v>
      </c>
      <c r="E88" s="170"/>
      <c r="F88" s="171"/>
      <c r="G88" s="172">
        <v>9</v>
      </c>
      <c r="H88" s="173">
        <f t="shared" si="2"/>
        <v>3.0100334448160537</v>
      </c>
    </row>
    <row r="89" spans="4:8" ht="15.75" customHeight="1" x14ac:dyDescent="0.2">
      <c r="D89" s="169" t="s">
        <v>44</v>
      </c>
      <c r="E89" s="170"/>
      <c r="F89" s="171"/>
      <c r="G89" s="172">
        <v>8</v>
      </c>
      <c r="H89" s="173">
        <f t="shared" si="2"/>
        <v>2.6755852842809364</v>
      </c>
    </row>
    <row r="90" spans="4:8" ht="15.75" customHeight="1" x14ac:dyDescent="0.2">
      <c r="D90" s="169" t="s">
        <v>91</v>
      </c>
      <c r="E90" s="170"/>
      <c r="F90" s="171"/>
      <c r="G90" s="172">
        <v>1</v>
      </c>
      <c r="H90" s="173">
        <f t="shared" si="2"/>
        <v>0.33444816053511706</v>
      </c>
    </row>
    <row r="91" spans="4:8" ht="15.75" customHeight="1" x14ac:dyDescent="0.2">
      <c r="D91" s="169" t="s">
        <v>114</v>
      </c>
      <c r="E91" s="170"/>
      <c r="F91" s="171"/>
      <c r="G91" s="172">
        <v>2</v>
      </c>
      <c r="H91" s="173">
        <f t="shared" si="2"/>
        <v>0.66889632107023411</v>
      </c>
    </row>
    <row r="92" spans="4:8" ht="15.75" customHeight="1" x14ac:dyDescent="0.2">
      <c r="D92" s="169" t="s">
        <v>84</v>
      </c>
      <c r="E92" s="170"/>
      <c r="F92" s="171"/>
      <c r="G92" s="172">
        <v>1</v>
      </c>
      <c r="H92" s="173">
        <f t="shared" si="2"/>
        <v>0.33444816053511706</v>
      </c>
    </row>
    <row r="93" spans="4:8" ht="15.75" customHeight="1" x14ac:dyDescent="0.2">
      <c r="D93" s="169" t="s">
        <v>115</v>
      </c>
      <c r="E93" s="170"/>
      <c r="F93" s="171"/>
      <c r="G93" s="172">
        <v>1</v>
      </c>
      <c r="H93" s="173">
        <f t="shared" si="2"/>
        <v>0.33444816053511706</v>
      </c>
    </row>
    <row r="94" spans="4:8" ht="15.75" customHeight="1" x14ac:dyDescent="0.2">
      <c r="D94" s="169" t="s">
        <v>116</v>
      </c>
      <c r="E94" s="170"/>
      <c r="F94" s="171"/>
      <c r="G94" s="172">
        <v>1</v>
      </c>
      <c r="H94" s="173">
        <f t="shared" si="2"/>
        <v>0.33444816053511706</v>
      </c>
    </row>
    <row r="95" spans="4:8" ht="15.75" customHeight="1" x14ac:dyDescent="0.2">
      <c r="D95" s="169" t="s">
        <v>117</v>
      </c>
      <c r="E95" s="170"/>
      <c r="F95" s="171"/>
      <c r="G95" s="172">
        <v>1</v>
      </c>
      <c r="H95" s="173">
        <f t="shared" si="2"/>
        <v>0.33444816053511706</v>
      </c>
    </row>
    <row r="96" spans="4:8" ht="15.75" customHeight="1" x14ac:dyDescent="0.2">
      <c r="D96" s="169" t="s">
        <v>100</v>
      </c>
      <c r="E96" s="170"/>
      <c r="F96" s="171"/>
      <c r="G96" s="172">
        <v>2</v>
      </c>
      <c r="H96" s="173">
        <f t="shared" si="2"/>
        <v>0.66889632107023411</v>
      </c>
    </row>
    <row r="97" spans="4:8" ht="15.75" customHeight="1" x14ac:dyDescent="0.2">
      <c r="D97" s="169" t="s">
        <v>92</v>
      </c>
      <c r="E97" s="170"/>
      <c r="F97" s="171"/>
      <c r="G97" s="172">
        <v>1</v>
      </c>
      <c r="H97" s="173">
        <f t="shared" si="2"/>
        <v>0.33444816053511706</v>
      </c>
    </row>
    <row r="98" spans="4:8" ht="15.75" customHeight="1" x14ac:dyDescent="0.2">
      <c r="D98" s="169" t="s">
        <v>118</v>
      </c>
      <c r="E98" s="170"/>
      <c r="F98" s="171"/>
      <c r="G98" s="172">
        <v>2</v>
      </c>
      <c r="H98" s="173">
        <f t="shared" si="2"/>
        <v>0.66889632107023411</v>
      </c>
    </row>
    <row r="99" spans="4:8" ht="15.75" customHeight="1" x14ac:dyDescent="0.2">
      <c r="D99" s="157" t="s">
        <v>101</v>
      </c>
      <c r="E99" s="158"/>
      <c r="F99" s="159"/>
      <c r="G99" s="160">
        <v>1</v>
      </c>
      <c r="H99" s="161">
        <f t="shared" si="2"/>
        <v>0.33444816053511706</v>
      </c>
    </row>
    <row r="100" spans="4:8" ht="15.75" customHeight="1" x14ac:dyDescent="0.2">
      <c r="D100" s="97"/>
      <c r="E100" s="98"/>
      <c r="F100" s="99" t="s">
        <v>31</v>
      </c>
      <c r="G100" s="100">
        <f>SUM(G45:G99)</f>
        <v>299</v>
      </c>
      <c r="H100" s="101">
        <f>(G100*100)/G100</f>
        <v>100</v>
      </c>
    </row>
    <row r="101" spans="4:8" ht="15.75" customHeight="1" x14ac:dyDescent="0.2">
      <c r="D101" s="40" t="s">
        <v>94</v>
      </c>
      <c r="E101" s="65"/>
      <c r="F101" s="66"/>
      <c r="G101" s="67"/>
      <c r="H101" s="68"/>
    </row>
    <row r="102" spans="4:8" ht="15.75" customHeight="1" x14ac:dyDescent="0.2">
      <c r="D102" s="40"/>
      <c r="E102" s="65"/>
      <c r="F102" s="66"/>
      <c r="G102" s="67"/>
      <c r="H102" s="68"/>
    </row>
    <row r="103" spans="4:8" ht="15.95" customHeight="1" x14ac:dyDescent="0.2">
      <c r="D103" s="50" t="s">
        <v>67</v>
      </c>
    </row>
    <row r="104" spans="4:8" ht="5.25" customHeight="1" x14ac:dyDescent="0.2">
      <c r="D104" s="50"/>
    </row>
    <row r="105" spans="4:8" ht="24" customHeight="1" x14ac:dyDescent="0.2">
      <c r="D105" s="41" t="s">
        <v>57</v>
      </c>
      <c r="E105" s="42"/>
      <c r="F105" s="42"/>
      <c r="G105" s="4" t="s">
        <v>12</v>
      </c>
      <c r="H105" s="1" t="s">
        <v>10</v>
      </c>
    </row>
    <row r="106" spans="4:8" ht="14.25" customHeight="1" x14ac:dyDescent="0.2">
      <c r="D106" s="70" t="s">
        <v>2</v>
      </c>
      <c r="E106" s="71"/>
      <c r="F106" s="7"/>
      <c r="G106" s="8">
        <f>G107+G109</f>
        <v>6</v>
      </c>
      <c r="H106" s="63">
        <f>G106*100/$G$146</f>
        <v>4.511278195488722</v>
      </c>
    </row>
    <row r="107" spans="4:8" ht="14.25" customHeight="1" x14ac:dyDescent="0.2">
      <c r="D107" s="90" t="s">
        <v>79</v>
      </c>
      <c r="E107" s="51"/>
      <c r="F107" s="81"/>
      <c r="G107" s="9">
        <f>SUM(G108)</f>
        <v>3</v>
      </c>
      <c r="H107" s="63">
        <f>G107*100/$G$146</f>
        <v>2.255639097744361</v>
      </c>
    </row>
    <row r="108" spans="4:8" ht="14.25" customHeight="1" x14ac:dyDescent="0.2">
      <c r="D108" s="92" t="s">
        <v>3</v>
      </c>
      <c r="E108" s="93"/>
      <c r="F108" s="94"/>
      <c r="G108" s="95">
        <v>3</v>
      </c>
      <c r="H108" s="96">
        <f>G108*100/$G$146</f>
        <v>2.255639097744361</v>
      </c>
    </row>
    <row r="109" spans="4:8" ht="14.25" customHeight="1" x14ac:dyDescent="0.2">
      <c r="D109" s="90" t="s">
        <v>69</v>
      </c>
      <c r="E109" s="82"/>
      <c r="F109" s="83"/>
      <c r="G109" s="79">
        <f>SUM(G110:G112)</f>
        <v>3</v>
      </c>
      <c r="H109" s="80">
        <f>G109*100/G146</f>
        <v>2.255639097744361</v>
      </c>
    </row>
    <row r="110" spans="4:8" ht="14.25" customHeight="1" x14ac:dyDescent="0.2">
      <c r="D110" s="141" t="s">
        <v>102</v>
      </c>
      <c r="E110" s="142"/>
      <c r="F110" s="143"/>
      <c r="G110" s="144">
        <v>1</v>
      </c>
      <c r="H110" s="145">
        <f t="shared" ref="H110:H146" si="3">G110*100/$G$146</f>
        <v>0.75187969924812026</v>
      </c>
    </row>
    <row r="111" spans="4:8" ht="14.25" customHeight="1" x14ac:dyDescent="0.2">
      <c r="D111" s="175" t="s">
        <v>121</v>
      </c>
      <c r="E111" s="176"/>
      <c r="F111" s="177"/>
      <c r="G111" s="178">
        <v>1</v>
      </c>
      <c r="H111" s="179">
        <f t="shared" si="3"/>
        <v>0.75187969924812026</v>
      </c>
    </row>
    <row r="112" spans="4:8" ht="14.25" customHeight="1" x14ac:dyDescent="0.2">
      <c r="D112" s="86" t="s">
        <v>133</v>
      </c>
      <c r="E112" s="77"/>
      <c r="F112" s="78"/>
      <c r="G112" s="103">
        <v>1</v>
      </c>
      <c r="H112" s="102">
        <f t="shared" si="3"/>
        <v>0.75187969924812026</v>
      </c>
    </row>
    <row r="113" spans="4:8" ht="14.25" customHeight="1" x14ac:dyDescent="0.2">
      <c r="D113" s="5" t="s">
        <v>4</v>
      </c>
      <c r="E113" s="51"/>
      <c r="F113" s="7"/>
      <c r="G113" s="10">
        <f>G114+G118</f>
        <v>31</v>
      </c>
      <c r="H113" s="63">
        <f t="shared" si="3"/>
        <v>23.30827067669173</v>
      </c>
    </row>
    <row r="114" spans="4:8" ht="14.25" customHeight="1" x14ac:dyDescent="0.2">
      <c r="D114" s="87" t="s">
        <v>5</v>
      </c>
      <c r="E114" s="84"/>
      <c r="F114" s="7"/>
      <c r="G114" s="9">
        <f>SUM(G115:G117)</f>
        <v>26</v>
      </c>
      <c r="H114" s="63">
        <f t="shared" si="3"/>
        <v>19.548872180451127</v>
      </c>
    </row>
    <row r="115" spans="4:8" ht="14.25" customHeight="1" x14ac:dyDescent="0.2">
      <c r="D115" s="85" t="s">
        <v>47</v>
      </c>
      <c r="E115" s="146"/>
      <c r="F115" s="147"/>
      <c r="G115" s="45">
        <v>2</v>
      </c>
      <c r="H115" s="74">
        <f t="shared" si="3"/>
        <v>1.5037593984962405</v>
      </c>
    </row>
    <row r="116" spans="4:8" ht="14.25" customHeight="1" x14ac:dyDescent="0.2">
      <c r="D116" s="175" t="s">
        <v>6</v>
      </c>
      <c r="E116" s="176"/>
      <c r="F116" s="177"/>
      <c r="G116" s="180">
        <v>23</v>
      </c>
      <c r="H116" s="179">
        <f t="shared" si="3"/>
        <v>17.293233082706767</v>
      </c>
    </row>
    <row r="117" spans="4:8" ht="14.25" customHeight="1" x14ac:dyDescent="0.2">
      <c r="D117" s="86" t="s">
        <v>124</v>
      </c>
      <c r="E117" s="108"/>
      <c r="F117" s="109"/>
      <c r="G117" s="110">
        <v>1</v>
      </c>
      <c r="H117" s="102">
        <f t="shared" si="3"/>
        <v>0.75187969924812026</v>
      </c>
    </row>
    <row r="118" spans="4:8" ht="14.25" customHeight="1" x14ac:dyDescent="0.2">
      <c r="D118" s="87" t="s">
        <v>16</v>
      </c>
      <c r="E118" s="84"/>
      <c r="F118" s="7"/>
      <c r="G118" s="9">
        <f>SUM(G119:G122)</f>
        <v>5</v>
      </c>
      <c r="H118" s="63">
        <f t="shared" si="3"/>
        <v>3.7593984962406015</v>
      </c>
    </row>
    <row r="119" spans="4:8" ht="14.25" customHeight="1" x14ac:dyDescent="0.2">
      <c r="D119" s="85" t="s">
        <v>122</v>
      </c>
      <c r="E119" s="146"/>
      <c r="F119" s="147"/>
      <c r="G119" s="45">
        <v>1</v>
      </c>
      <c r="H119" s="74">
        <f t="shared" si="3"/>
        <v>0.75187969924812026</v>
      </c>
    </row>
    <row r="120" spans="4:8" ht="14.25" customHeight="1" x14ac:dyDescent="0.2">
      <c r="D120" s="175" t="s">
        <v>123</v>
      </c>
      <c r="E120" s="176"/>
      <c r="F120" s="177"/>
      <c r="G120" s="180">
        <v>1</v>
      </c>
      <c r="H120" s="179">
        <f t="shared" si="3"/>
        <v>0.75187969924812026</v>
      </c>
    </row>
    <row r="121" spans="4:8" ht="14.25" customHeight="1" x14ac:dyDescent="0.2">
      <c r="D121" s="175" t="s">
        <v>77</v>
      </c>
      <c r="E121" s="176"/>
      <c r="F121" s="177"/>
      <c r="G121" s="180">
        <v>1</v>
      </c>
      <c r="H121" s="179">
        <f t="shared" si="3"/>
        <v>0.75187969924812026</v>
      </c>
    </row>
    <row r="122" spans="4:8" ht="14.25" customHeight="1" x14ac:dyDescent="0.2">
      <c r="D122" s="162" t="s">
        <v>83</v>
      </c>
      <c r="E122" s="163"/>
      <c r="F122" s="164"/>
      <c r="G122" s="165">
        <v>2</v>
      </c>
      <c r="H122" s="89">
        <f t="shared" si="3"/>
        <v>1.5037593984962405</v>
      </c>
    </row>
    <row r="123" spans="4:8" ht="14.25" customHeight="1" x14ac:dyDescent="0.2">
      <c r="D123" s="5" t="s">
        <v>7</v>
      </c>
      <c r="E123" s="51"/>
      <c r="F123" s="7"/>
      <c r="G123" s="11">
        <f>G124</f>
        <v>90</v>
      </c>
      <c r="H123" s="63">
        <f t="shared" si="3"/>
        <v>67.669172932330824</v>
      </c>
    </row>
    <row r="124" spans="4:8" ht="14.25" customHeight="1" x14ac:dyDescent="0.2">
      <c r="D124" s="90" t="s">
        <v>8</v>
      </c>
      <c r="E124" s="51"/>
      <c r="F124" s="7"/>
      <c r="G124" s="11">
        <f>SUM(G125:G139)</f>
        <v>90</v>
      </c>
      <c r="H124" s="63">
        <f t="shared" si="3"/>
        <v>67.669172932330824</v>
      </c>
    </row>
    <row r="125" spans="4:8" ht="14.25" customHeight="1" x14ac:dyDescent="0.2">
      <c r="D125" s="86" t="s">
        <v>78</v>
      </c>
      <c r="E125" s="77"/>
      <c r="F125" s="78"/>
      <c r="G125" s="88">
        <v>1</v>
      </c>
      <c r="H125" s="102">
        <f t="shared" si="3"/>
        <v>0.75187969924812026</v>
      </c>
    </row>
    <row r="126" spans="4:8" ht="14.25" customHeight="1" x14ac:dyDescent="0.2">
      <c r="D126" s="175" t="s">
        <v>48</v>
      </c>
      <c r="E126" s="176"/>
      <c r="F126" s="177"/>
      <c r="G126" s="180">
        <v>5</v>
      </c>
      <c r="H126" s="179">
        <f t="shared" si="3"/>
        <v>3.7593984962406015</v>
      </c>
    </row>
    <row r="127" spans="4:8" ht="14.25" customHeight="1" x14ac:dyDescent="0.2">
      <c r="D127" s="175" t="s">
        <v>49</v>
      </c>
      <c r="E127" s="176"/>
      <c r="F127" s="177"/>
      <c r="G127" s="180">
        <v>1</v>
      </c>
      <c r="H127" s="179">
        <f t="shared" si="3"/>
        <v>0.75187969924812026</v>
      </c>
    </row>
    <row r="128" spans="4:8" ht="14.25" customHeight="1" x14ac:dyDescent="0.2">
      <c r="D128" s="175" t="s">
        <v>103</v>
      </c>
      <c r="E128" s="176"/>
      <c r="F128" s="177"/>
      <c r="G128" s="180">
        <v>3</v>
      </c>
      <c r="H128" s="179">
        <f t="shared" si="3"/>
        <v>2.255639097744361</v>
      </c>
    </row>
    <row r="129" spans="4:8" ht="14.25" customHeight="1" x14ac:dyDescent="0.2">
      <c r="D129" s="175" t="s">
        <v>15</v>
      </c>
      <c r="E129" s="176"/>
      <c r="F129" s="177"/>
      <c r="G129" s="180">
        <v>27</v>
      </c>
      <c r="H129" s="179">
        <f t="shared" si="3"/>
        <v>20.300751879699249</v>
      </c>
    </row>
    <row r="130" spans="4:8" ht="14.25" customHeight="1" x14ac:dyDescent="0.2">
      <c r="D130" s="175" t="s">
        <v>125</v>
      </c>
      <c r="E130" s="176"/>
      <c r="F130" s="177"/>
      <c r="G130" s="180">
        <v>1</v>
      </c>
      <c r="H130" s="179">
        <f t="shared" si="3"/>
        <v>0.75187969924812026</v>
      </c>
    </row>
    <row r="131" spans="4:8" ht="14.25" customHeight="1" x14ac:dyDescent="0.2">
      <c r="D131" s="175" t="s">
        <v>126</v>
      </c>
      <c r="E131" s="176"/>
      <c r="F131" s="177"/>
      <c r="G131" s="180">
        <v>1</v>
      </c>
      <c r="H131" s="179">
        <f t="shared" si="3"/>
        <v>0.75187969924812026</v>
      </c>
    </row>
    <row r="132" spans="4:8" ht="14.25" customHeight="1" x14ac:dyDescent="0.2">
      <c r="D132" s="175" t="s">
        <v>127</v>
      </c>
      <c r="E132" s="176"/>
      <c r="F132" s="177"/>
      <c r="G132" s="180">
        <v>1</v>
      </c>
      <c r="H132" s="179">
        <f t="shared" si="3"/>
        <v>0.75187969924812026</v>
      </c>
    </row>
    <row r="133" spans="4:8" ht="14.25" customHeight="1" x14ac:dyDescent="0.2">
      <c r="D133" s="175" t="s">
        <v>93</v>
      </c>
      <c r="E133" s="176"/>
      <c r="F133" s="177"/>
      <c r="G133" s="180">
        <v>3</v>
      </c>
      <c r="H133" s="179">
        <f t="shared" si="3"/>
        <v>2.255639097744361</v>
      </c>
    </row>
    <row r="134" spans="4:8" ht="14.25" customHeight="1" x14ac:dyDescent="0.2">
      <c r="D134" s="175" t="s">
        <v>74</v>
      </c>
      <c r="E134" s="176"/>
      <c r="F134" s="177"/>
      <c r="G134" s="180">
        <v>3</v>
      </c>
      <c r="H134" s="179">
        <f t="shared" si="3"/>
        <v>2.255639097744361</v>
      </c>
    </row>
    <row r="135" spans="4:8" ht="14.25" customHeight="1" x14ac:dyDescent="0.2">
      <c r="D135" s="175" t="s">
        <v>50</v>
      </c>
      <c r="E135" s="176"/>
      <c r="F135" s="177"/>
      <c r="G135" s="180">
        <v>14</v>
      </c>
      <c r="H135" s="179">
        <f t="shared" si="3"/>
        <v>10.526315789473685</v>
      </c>
    </row>
    <row r="136" spans="4:8" ht="14.25" customHeight="1" x14ac:dyDescent="0.2">
      <c r="D136" s="175" t="s">
        <v>128</v>
      </c>
      <c r="E136" s="176"/>
      <c r="F136" s="177"/>
      <c r="G136" s="180">
        <v>1</v>
      </c>
      <c r="H136" s="179">
        <f t="shared" si="3"/>
        <v>0.75187969924812026</v>
      </c>
    </row>
    <row r="137" spans="4:8" ht="14.25" customHeight="1" x14ac:dyDescent="0.2">
      <c r="D137" s="175" t="s">
        <v>14</v>
      </c>
      <c r="E137" s="176"/>
      <c r="F137" s="177"/>
      <c r="G137" s="180">
        <v>19</v>
      </c>
      <c r="H137" s="179">
        <f t="shared" si="3"/>
        <v>14.285714285714286</v>
      </c>
    </row>
    <row r="138" spans="4:8" ht="14.25" customHeight="1" x14ac:dyDescent="0.2">
      <c r="D138" s="175" t="s">
        <v>75</v>
      </c>
      <c r="E138" s="176"/>
      <c r="F138" s="177"/>
      <c r="G138" s="180">
        <v>6</v>
      </c>
      <c r="H138" s="179">
        <f t="shared" si="3"/>
        <v>4.511278195488722</v>
      </c>
    </row>
    <row r="139" spans="4:8" ht="14.25" customHeight="1" x14ac:dyDescent="0.2">
      <c r="D139" s="162" t="s">
        <v>51</v>
      </c>
      <c r="E139" s="163"/>
      <c r="F139" s="164"/>
      <c r="G139" s="165">
        <v>4</v>
      </c>
      <c r="H139" s="89">
        <f t="shared" si="3"/>
        <v>3.007518796992481</v>
      </c>
    </row>
    <row r="140" spans="4:8" ht="14.25" customHeight="1" x14ac:dyDescent="0.2">
      <c r="D140" s="5" t="s">
        <v>60</v>
      </c>
      <c r="E140" s="72"/>
      <c r="F140" s="72"/>
      <c r="G140" s="11">
        <f>SUM(G141:G145)</f>
        <v>6</v>
      </c>
      <c r="H140" s="63">
        <f t="shared" si="3"/>
        <v>4.511278195488722</v>
      </c>
    </row>
    <row r="141" spans="4:8" ht="14.25" customHeight="1" x14ac:dyDescent="0.2">
      <c r="D141" s="148" t="s">
        <v>129</v>
      </c>
      <c r="E141" s="149"/>
      <c r="F141" s="150"/>
      <c r="G141" s="151">
        <v>2</v>
      </c>
      <c r="H141" s="74">
        <f t="shared" si="3"/>
        <v>1.5037593984962405</v>
      </c>
    </row>
    <row r="142" spans="4:8" ht="14.25" customHeight="1" x14ac:dyDescent="0.2">
      <c r="D142" s="175" t="s">
        <v>130</v>
      </c>
      <c r="E142" s="176"/>
      <c r="F142" s="177"/>
      <c r="G142" s="180">
        <v>1</v>
      </c>
      <c r="H142" s="179">
        <f t="shared" si="3"/>
        <v>0.75187969924812026</v>
      </c>
    </row>
    <row r="143" spans="4:8" ht="14.25" customHeight="1" x14ac:dyDescent="0.2">
      <c r="D143" s="175" t="s">
        <v>131</v>
      </c>
      <c r="E143" s="176"/>
      <c r="F143" s="177"/>
      <c r="G143" s="180">
        <v>1</v>
      </c>
      <c r="H143" s="179">
        <f t="shared" si="3"/>
        <v>0.75187969924812026</v>
      </c>
    </row>
    <row r="144" spans="4:8" ht="14.25" customHeight="1" x14ac:dyDescent="0.2">
      <c r="D144" s="175" t="s">
        <v>85</v>
      </c>
      <c r="E144" s="176"/>
      <c r="F144" s="177"/>
      <c r="G144" s="180">
        <v>1</v>
      </c>
      <c r="H144" s="179">
        <f t="shared" si="3"/>
        <v>0.75187969924812026</v>
      </c>
    </row>
    <row r="145" spans="4:9" ht="14.25" customHeight="1" x14ac:dyDescent="0.2">
      <c r="D145" s="104" t="s">
        <v>132</v>
      </c>
      <c r="E145" s="105"/>
      <c r="F145" s="106"/>
      <c r="G145" s="107">
        <v>1</v>
      </c>
      <c r="H145" s="166">
        <f t="shared" si="3"/>
        <v>0.75187969924812026</v>
      </c>
    </row>
    <row r="146" spans="4:9" ht="14.25" customHeight="1" x14ac:dyDescent="0.2">
      <c r="D146" s="12"/>
      <c r="E146" s="6"/>
      <c r="F146" s="91" t="s">
        <v>9</v>
      </c>
      <c r="G146" s="13">
        <f>G106+G113+G123+G140</f>
        <v>133</v>
      </c>
      <c r="H146" s="63">
        <f t="shared" si="3"/>
        <v>100</v>
      </c>
    </row>
    <row r="147" spans="4:9" ht="14.25" customHeight="1" x14ac:dyDescent="0.2">
      <c r="D147" s="40" t="s">
        <v>94</v>
      </c>
      <c r="E147" s="37"/>
      <c r="F147" s="37"/>
      <c r="G147" s="37"/>
      <c r="H147" s="37"/>
      <c r="I147" s="37"/>
    </row>
    <row r="148" spans="4:9" ht="15.95" customHeight="1" x14ac:dyDescent="0.2">
      <c r="D148" s="50" t="s">
        <v>68</v>
      </c>
    </row>
    <row r="149" spans="4:9" ht="3.75" customHeight="1" x14ac:dyDescent="0.2"/>
    <row r="150" spans="4:9" ht="21" customHeight="1" x14ac:dyDescent="0.2">
      <c r="D150" s="28"/>
      <c r="E150" s="29"/>
      <c r="F150" s="2" t="s">
        <v>12</v>
      </c>
      <c r="G150" s="2" t="s">
        <v>29</v>
      </c>
    </row>
    <row r="151" spans="4:9" ht="15.95" customHeight="1" x14ac:dyDescent="0.2">
      <c r="D151" s="43" t="s">
        <v>58</v>
      </c>
      <c r="E151" s="44"/>
      <c r="F151" s="45">
        <v>10</v>
      </c>
      <c r="G151" s="74">
        <f>F151*100/$F$153</f>
        <v>3.3444816053511706</v>
      </c>
    </row>
    <row r="152" spans="4:9" ht="15.95" customHeight="1" x14ac:dyDescent="0.2">
      <c r="D152" s="133" t="s">
        <v>52</v>
      </c>
      <c r="E152" s="130"/>
      <c r="F152" s="131">
        <v>289</v>
      </c>
      <c r="G152" s="132">
        <f t="shared" ref="G152:G153" si="4">F152*100/$F$153</f>
        <v>96.655518394648823</v>
      </c>
    </row>
    <row r="153" spans="4:9" ht="15.95" customHeight="1" x14ac:dyDescent="0.2">
      <c r="D153" s="12"/>
      <c r="E153" s="91" t="s">
        <v>31</v>
      </c>
      <c r="F153" s="12">
        <f>SUM(F151:F152)</f>
        <v>299</v>
      </c>
      <c r="G153" s="73">
        <f t="shared" si="4"/>
        <v>100</v>
      </c>
    </row>
    <row r="154" spans="4:9" ht="15.95" customHeight="1" x14ac:dyDescent="0.2">
      <c r="D154" s="40" t="s">
        <v>94</v>
      </c>
    </row>
    <row r="155" spans="4:9" ht="15.95" customHeight="1" x14ac:dyDescent="0.2"/>
    <row r="156" spans="4:9" ht="15.95" customHeight="1" x14ac:dyDescent="0.2"/>
    <row r="157" spans="4:9" ht="4.5" customHeight="1" x14ac:dyDescent="0.2"/>
    <row r="158" spans="4:9" ht="19.5" customHeight="1" x14ac:dyDescent="0.2"/>
    <row r="159" spans="4:9" ht="15.95" customHeight="1" x14ac:dyDescent="0.2"/>
    <row r="160" spans="4:9" ht="15.95" customHeight="1" x14ac:dyDescent="0.2"/>
    <row r="161" spans="1:3" ht="15.95" customHeight="1" x14ac:dyDescent="0.2"/>
    <row r="162" spans="1:3" ht="15.95" customHeight="1" x14ac:dyDescent="0.2"/>
    <row r="163" spans="1:3" ht="15.95" customHeight="1" x14ac:dyDescent="0.2">
      <c r="B163" s="33"/>
    </row>
    <row r="164" spans="1:3" ht="15.95" customHeight="1" x14ac:dyDescent="0.2"/>
    <row r="165" spans="1:3" ht="15.95" customHeight="1" x14ac:dyDescent="0.2"/>
    <row r="166" spans="1:3" s="38" customFormat="1" ht="15.95" customHeight="1" x14ac:dyDescent="0.2">
      <c r="A166" s="30"/>
      <c r="B166" s="30"/>
      <c r="C166" s="30"/>
    </row>
    <row r="167" spans="1:3" ht="15.95" customHeight="1" x14ac:dyDescent="0.2">
      <c r="C167" s="35"/>
    </row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</sheetData>
  <sortState ref="D96:H101">
    <sortCondition ref="D96:D101"/>
  </sortState>
  <mergeCells count="5">
    <mergeCell ref="D16:E16"/>
    <mergeCell ref="D44:F44"/>
    <mergeCell ref="D23:E23"/>
    <mergeCell ref="D152:E152"/>
    <mergeCell ref="D84:F84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102" min="2" max="9" man="1"/>
    <brk id="147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Lanbide </vt:lpstr>
      <vt:lpstr>'&gt;&gt;ÍNDICE&lt;&lt;'!Área_de_impresión</vt:lpstr>
      <vt:lpstr>'Lanbide '!Área_de_impresión</vt:lpstr>
      <vt:lpstr>'&gt;&gt;ÍNDICE&lt;&lt;'!Títulos_a_imprimir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2026-05-01T16:25:20Z</cp:lastPrinted>
  <dcterms:created xsi:type="dcterms:W3CDTF">2014-09-03T12:15:58Z</dcterms:created>
  <dcterms:modified xsi:type="dcterms:W3CDTF">2026-07-07T10:30:26Z</dcterms:modified>
</cp:coreProperties>
</file>