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PARA_REVISAR_PUBLICADO_MAYO\"/>
    </mc:Choice>
  </mc:AlternateContent>
  <bookViews>
    <workbookView xWindow="0" yWindow="0" windowWidth="28800" windowHeight="11655"/>
  </bookViews>
  <sheets>
    <sheet name="&gt;&gt;INDICE&lt;&lt;" sheetId="5" r:id="rId1"/>
    <sheet name="AyudasEconómicas " sheetId="7" r:id="rId2"/>
  </sheets>
  <definedNames>
    <definedName name="_xlnm.Print_Area" localSheetId="0">'&gt;&gt;INDICE&lt;&lt;'!$C$9:$G$22</definedName>
    <definedName name="_xlnm.Print_Area" localSheetId="1">'AyudasEconómicas '!$C$12:$M$222</definedName>
    <definedName name="_xlnm.Print_Titles" localSheetId="0">'&gt;&gt;INDICE&lt;&lt;'!$2:$8</definedName>
    <definedName name="_xlnm.Print_Titles" localSheetId="1">'AyudasEconómicas '!$2:$11</definedName>
  </definedNames>
  <calcPr calcId="162913"/>
</workbook>
</file>

<file path=xl/calcChain.xml><?xml version="1.0" encoding="utf-8"?>
<calcChain xmlns="http://schemas.openxmlformats.org/spreadsheetml/2006/main">
  <c r="J178" i="7" l="1"/>
  <c r="J176" i="7"/>
  <c r="J92" i="7"/>
  <c r="H20" i="7" l="1"/>
  <c r="L20" i="7"/>
  <c r="K20" i="7"/>
  <c r="J20" i="7"/>
  <c r="I20" i="7"/>
  <c r="M19" i="7"/>
  <c r="M18" i="7"/>
  <c r="H150" i="7" l="1"/>
  <c r="H153" i="7"/>
  <c r="H175" i="7"/>
  <c r="H162" i="7"/>
  <c r="H161" i="7" s="1"/>
  <c r="H178" i="7" l="1"/>
  <c r="I163" i="7" s="1"/>
  <c r="I176" i="7" l="1"/>
  <c r="I171" i="7"/>
  <c r="I172" i="7"/>
  <c r="I168" i="7"/>
  <c r="I169" i="7"/>
  <c r="I167" i="7"/>
  <c r="I173" i="7"/>
  <c r="I174" i="7"/>
  <c r="I177" i="7"/>
  <c r="I164" i="7"/>
  <c r="I162" i="7"/>
  <c r="I170" i="7"/>
  <c r="I166" i="7"/>
  <c r="I165" i="7"/>
  <c r="H80" i="7"/>
  <c r="I79" i="7" s="1"/>
  <c r="I175" i="7" l="1"/>
  <c r="K90" i="7"/>
  <c r="I218" i="7"/>
  <c r="J218" i="7" s="1"/>
  <c r="H208" i="7"/>
  <c r="I206" i="7" s="1"/>
  <c r="H199" i="7"/>
  <c r="I198" i="7" s="1"/>
  <c r="G190" i="7"/>
  <c r="H190" i="7" s="1"/>
  <c r="H144" i="7"/>
  <c r="J173" i="7" s="1"/>
  <c r="J177" i="7" l="1"/>
  <c r="J175" i="7"/>
  <c r="I158" i="7"/>
  <c r="I159" i="7"/>
  <c r="I160" i="7"/>
  <c r="I142" i="7"/>
  <c r="J156" i="7"/>
  <c r="J155" i="7"/>
  <c r="I153" i="7"/>
  <c r="I154" i="7"/>
  <c r="I155" i="7"/>
  <c r="I157" i="7"/>
  <c r="I156" i="7"/>
  <c r="I140" i="7"/>
  <c r="I141" i="7"/>
  <c r="I143" i="7"/>
  <c r="I138" i="7"/>
  <c r="I139" i="7"/>
  <c r="J174" i="7"/>
  <c r="J172" i="7"/>
  <c r="J171" i="7"/>
  <c r="I109" i="7"/>
  <c r="I136" i="7"/>
  <c r="I135" i="7"/>
  <c r="I137" i="7"/>
  <c r="I130" i="7"/>
  <c r="I128" i="7"/>
  <c r="I129" i="7"/>
  <c r="I152" i="7"/>
  <c r="J152" i="7"/>
  <c r="I125" i="7"/>
  <c r="I123" i="7"/>
  <c r="I124" i="7"/>
  <c r="J170" i="7"/>
  <c r="J169" i="7"/>
  <c r="I127" i="7"/>
  <c r="I120" i="7"/>
  <c r="I104" i="7"/>
  <c r="I119" i="7"/>
  <c r="J150" i="7"/>
  <c r="I103" i="7"/>
  <c r="J160" i="7"/>
  <c r="I178" i="7"/>
  <c r="J214" i="7"/>
  <c r="K88" i="7"/>
  <c r="K87" i="7"/>
  <c r="J216" i="7"/>
  <c r="K89" i="7"/>
  <c r="K92" i="7"/>
  <c r="K91" i="7"/>
  <c r="I105" i="7"/>
  <c r="H184" i="7"/>
  <c r="K86" i="7"/>
  <c r="H189" i="7"/>
  <c r="I112" i="7"/>
  <c r="I108" i="7"/>
  <c r="I150" i="7"/>
  <c r="H185" i="7"/>
  <c r="J217" i="7"/>
  <c r="I117" i="7"/>
  <c r="I107" i="7"/>
  <c r="I121" i="7"/>
  <c r="I144" i="7"/>
  <c r="I115" i="7"/>
  <c r="I126" i="7"/>
  <c r="H188" i="7"/>
  <c r="J165" i="7"/>
  <c r="I102" i="7"/>
  <c r="I110" i="7"/>
  <c r="I114" i="7"/>
  <c r="I118" i="7"/>
  <c r="J153" i="7"/>
  <c r="J163" i="7"/>
  <c r="J159" i="7"/>
  <c r="H186" i="7"/>
  <c r="J215" i="7"/>
  <c r="I207" i="7"/>
  <c r="I106" i="7"/>
  <c r="I111" i="7"/>
  <c r="I113" i="7"/>
  <c r="I116" i="7"/>
  <c r="I122" i="7"/>
  <c r="J157" i="7"/>
  <c r="J161" i="7"/>
  <c r="J151" i="7"/>
  <c r="J154" i="7"/>
  <c r="J158" i="7"/>
  <c r="J162" i="7"/>
  <c r="J167" i="7"/>
  <c r="H187" i="7"/>
  <c r="I196" i="7"/>
  <c r="I199" i="7"/>
  <c r="I197" i="7"/>
  <c r="I205" i="7"/>
  <c r="I208" i="7"/>
  <c r="I151" i="7"/>
  <c r="I161" i="7"/>
  <c r="J164" i="7"/>
  <c r="J166" i="7"/>
  <c r="J168" i="7"/>
  <c r="I35" i="7" l="1"/>
  <c r="I73" i="7"/>
  <c r="I60" i="7"/>
  <c r="I30" i="7"/>
  <c r="I69" i="7"/>
  <c r="I80" i="7"/>
  <c r="I56" i="7"/>
  <c r="I51" i="7"/>
  <c r="I74" i="7"/>
  <c r="I47" i="7"/>
  <c r="I44" i="7"/>
  <c r="I36" i="7"/>
  <c r="I43" i="7"/>
  <c r="I52" i="7"/>
  <c r="I77" i="7"/>
  <c r="I50" i="7"/>
  <c r="I39" i="7"/>
  <c r="I45" i="7"/>
  <c r="I34" i="7"/>
  <c r="I75" i="7"/>
  <c r="I48" i="7"/>
  <c r="I40" i="7"/>
  <c r="I37" i="7"/>
  <c r="I55" i="7"/>
  <c r="I29" i="7"/>
  <c r="I72" i="7"/>
  <c r="I54" i="7"/>
  <c r="I28" i="7"/>
  <c r="I27" i="7"/>
  <c r="I67" i="7"/>
  <c r="I78" i="7"/>
  <c r="I41" i="7"/>
  <c r="I49" i="7"/>
  <c r="I76" i="7"/>
  <c r="I32" i="7"/>
  <c r="I46" i="7"/>
  <c r="I71" i="7"/>
  <c r="I57" i="7"/>
  <c r="I70" i="7"/>
  <c r="I42" i="7"/>
  <c r="I31" i="7"/>
  <c r="I59" i="7"/>
  <c r="I58" i="7"/>
  <c r="I61" i="7"/>
  <c r="I66" i="7"/>
  <c r="I68" i="7"/>
  <c r="I33" i="7"/>
  <c r="I38" i="7"/>
  <c r="I53" i="7"/>
</calcChain>
</file>

<file path=xl/sharedStrings.xml><?xml version="1.0" encoding="utf-8"?>
<sst xmlns="http://schemas.openxmlformats.org/spreadsheetml/2006/main" count="229" uniqueCount="156">
  <si>
    <t>I. Ámbito: PROTECCIÓN SOCIAL</t>
  </si>
  <si>
    <t>TOTAL</t>
  </si>
  <si>
    <t>I.H. Datos sobre Ayudas Económicas</t>
  </si>
  <si>
    <t>Bizkaia</t>
  </si>
  <si>
    <t>Ámbito Territorial</t>
  </si>
  <si>
    <t>%</t>
  </si>
  <si>
    <t>Ayudas económicas</t>
  </si>
  <si>
    <t>Denegadas</t>
  </si>
  <si>
    <t>% conced.</t>
  </si>
  <si>
    <t>% Bizkaia sobre CAPV</t>
  </si>
  <si>
    <t>Pendientes</t>
  </si>
  <si>
    <t>Bilbao</t>
  </si>
  <si>
    <t>Santurtzi</t>
  </si>
  <si>
    <t>Barakaldo</t>
  </si>
  <si>
    <t>Portugalete</t>
  </si>
  <si>
    <t>MUNICIPIOS DE RESIDENCIA</t>
  </si>
  <si>
    <t>Getxo</t>
  </si>
  <si>
    <t>Ingresos superiores a lo establecido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</si>
  <si>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</si>
  <si>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</si>
  <si>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</si>
  <si>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</si>
  <si>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</si>
  <si>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</si>
  <si>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</si>
  <si>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</si>
  <si>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</si>
  <si>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TOTAL </t>
  </si>
  <si>
    <t>RUMANÍA</t>
  </si>
  <si>
    <t>BOLIVIA</t>
  </si>
  <si>
    <t xml:space="preserve">Mujeres </t>
  </si>
  <si>
    <t xml:space="preserve">% </t>
  </si>
  <si>
    <t>% s/ total extranjeras</t>
  </si>
  <si>
    <t>% s/ total beneficiarias</t>
  </si>
  <si>
    <t>LUGAR DE PROCEDENCIA</t>
  </si>
  <si>
    <r>
      <t xml:space="preserve">2.1. </t>
    </r>
    <r>
      <rPr>
        <u/>
        <sz val="9"/>
        <rFont val="Arial"/>
        <family val="2"/>
      </rPr>
      <t>Por municipio de residencia de la beneficiaria</t>
    </r>
  </si>
  <si>
    <r>
      <t xml:space="preserve">2.2. </t>
    </r>
    <r>
      <rPr>
        <u/>
        <sz val="9"/>
        <rFont val="Arial"/>
        <family val="2"/>
      </rPr>
      <t>Por lugar de procedencia de las mujeres extranjeras beneficiarias</t>
    </r>
  </si>
  <si>
    <t xml:space="preserve">                                         SOLICITUDES AYUDAS ECONÓMICAS</t>
  </si>
  <si>
    <t>N.º</t>
  </si>
  <si>
    <t>Desistidas*</t>
  </si>
  <si>
    <t>Sestao</t>
  </si>
  <si>
    <t>Leioa</t>
  </si>
  <si>
    <t>EDAD</t>
  </si>
  <si>
    <t>Mujeres</t>
  </si>
  <si>
    <t>31-40 años</t>
  </si>
  <si>
    <t>41-50 años</t>
  </si>
  <si>
    <t>51-64 años</t>
  </si>
  <si>
    <t>≥ 65 años</t>
  </si>
  <si>
    <t>&lt; 18 años</t>
  </si>
  <si>
    <t>18-30 años</t>
  </si>
  <si>
    <t>Servicios Sociales</t>
  </si>
  <si>
    <t>Directamente por la mujer</t>
  </si>
  <si>
    <r>
      <t xml:space="preserve">2.3. </t>
    </r>
    <r>
      <rPr>
        <u/>
        <sz val="9"/>
        <rFont val="Arial"/>
        <family val="2"/>
      </rPr>
      <t>Por edad de la beneficiaria</t>
    </r>
  </si>
  <si>
    <t>CUANTÍA OTORGADA</t>
  </si>
  <si>
    <r>
      <t>2.6.</t>
    </r>
    <r>
      <rPr>
        <u/>
        <sz val="9"/>
        <rFont val="Arial"/>
        <family val="2"/>
      </rPr>
      <t xml:space="preserve"> Por cuantía otorgada*</t>
    </r>
  </si>
  <si>
    <t>VÍA SOLICITUD</t>
  </si>
  <si>
    <t xml:space="preserve">I.H. Datos sobre Ayudas Económicas (art. 27 LO 1/2004) </t>
  </si>
  <si>
    <r>
      <t>2.1.</t>
    </r>
    <r>
      <rPr>
        <sz val="9"/>
        <color indexed="18"/>
        <rFont val="Arial"/>
        <family val="2"/>
      </rPr>
      <t xml:space="preserve"> Por municipio de residencia de la beneficiaria</t>
    </r>
  </si>
  <si>
    <r>
      <t xml:space="preserve">2.2. </t>
    </r>
    <r>
      <rPr>
        <sz val="9"/>
        <color indexed="18"/>
        <rFont val="Arial"/>
        <family val="2"/>
      </rPr>
      <t xml:space="preserve">Por lugar de procedencia de las mujeres extranjeras beneficiarias </t>
    </r>
  </si>
  <si>
    <r>
      <t xml:space="preserve">2.3. </t>
    </r>
    <r>
      <rPr>
        <sz val="9"/>
        <color indexed="18"/>
        <rFont val="Arial"/>
        <family val="2"/>
      </rPr>
      <t>Por edad de la beneficiaria</t>
    </r>
  </si>
  <si>
    <r>
      <t>2.6.</t>
    </r>
    <r>
      <rPr>
        <sz val="9"/>
        <color indexed="18"/>
        <rFont val="Arial"/>
        <family val="2"/>
      </rPr>
      <t xml:space="preserve"> Por cuantía otorgada</t>
    </r>
  </si>
  <si>
    <t>MOTIVOS DENEGACIÓN</t>
  </si>
  <si>
    <t>*La cuantía otorgada se establece en base a criterios relacionados con el número de personas a cargo de la mujer solicitante y</t>
  </si>
  <si>
    <t>*Solicitudes denegadas por falta de subsanación de la documentación requerida.</t>
  </si>
  <si>
    <t>el grado de discapacidad de la mujer y/o las personas a cargo. Clasificación de los importes:</t>
  </si>
  <si>
    <t>Ayudas económicas a mujeres víctimas de violencia de género (art. 27 LO 1/2004).</t>
  </si>
  <si>
    <t>Basauri</t>
  </si>
  <si>
    <t>Galdakao</t>
  </si>
  <si>
    <t>Arrigorriaga</t>
  </si>
  <si>
    <r>
      <t xml:space="preserve">2.5. </t>
    </r>
    <r>
      <rPr>
        <u/>
        <sz val="9"/>
        <rFont val="Arial"/>
        <family val="2"/>
      </rPr>
      <t xml:space="preserve">Por vía de solicitud </t>
    </r>
  </si>
  <si>
    <r>
      <t xml:space="preserve">2.5. </t>
    </r>
    <r>
      <rPr>
        <sz val="9"/>
        <color indexed="18"/>
        <rFont val="Arial"/>
        <family val="2"/>
      </rPr>
      <t>Por vía de solicitud</t>
    </r>
  </si>
  <si>
    <t xml:space="preserve">TOTAL  </t>
  </si>
  <si>
    <t>Erandio</t>
  </si>
  <si>
    <t>NICARAGUA</t>
  </si>
  <si>
    <t>Haber percibido esta ayuda anteriormente o percibir ayudas incompatibles</t>
  </si>
  <si>
    <t>Durango</t>
  </si>
  <si>
    <t>BRASIL</t>
  </si>
  <si>
    <t>ARGELIA</t>
  </si>
  <si>
    <t>HONDURAS</t>
  </si>
  <si>
    <t>Servicio de Asistencia a la Víctima (SAV)</t>
  </si>
  <si>
    <r>
      <t xml:space="preserve">1.1. </t>
    </r>
    <r>
      <rPr>
        <u/>
        <sz val="9"/>
        <rFont val="Arial"/>
        <family val="2"/>
      </rPr>
      <t>Solicitudes atendidas por resolución del procedimiento y ámbito territorial</t>
    </r>
  </si>
  <si>
    <r>
      <t xml:space="preserve">1.3. </t>
    </r>
    <r>
      <rPr>
        <u/>
        <sz val="9"/>
        <rFont val="Arial"/>
        <family val="2"/>
      </rPr>
      <t>Solicitudes denegadas por motivo de denegación</t>
    </r>
  </si>
  <si>
    <r>
      <t xml:space="preserve">1.1. </t>
    </r>
    <r>
      <rPr>
        <sz val="9"/>
        <color indexed="18"/>
        <rFont val="Arial"/>
        <family val="2"/>
      </rPr>
      <t>Solicitudes atendidas por resolución del procedimiento y ámbito territorial</t>
    </r>
  </si>
  <si>
    <r>
      <t>1.3.</t>
    </r>
    <r>
      <rPr>
        <sz val="9"/>
        <color indexed="18"/>
        <rFont val="Arial"/>
        <family val="2"/>
      </rPr>
      <t xml:space="preserve"> Solicitudes denegadas por motivo de denegación</t>
    </r>
  </si>
  <si>
    <t>Bermeo</t>
  </si>
  <si>
    <t>Ermua</t>
  </si>
  <si>
    <t>Otros motivos</t>
  </si>
  <si>
    <t>PERÚ</t>
  </si>
  <si>
    <t>No cumplir más de un requisito</t>
  </si>
  <si>
    <t>U.E. 27</t>
  </si>
  <si>
    <t>Amorebieta-Etxano</t>
  </si>
  <si>
    <t>Derio</t>
  </si>
  <si>
    <t>Igorre</t>
  </si>
  <si>
    <t>Lemoa</t>
  </si>
  <si>
    <t>Ortuella</t>
  </si>
  <si>
    <t>No acreditar la situación de VG en la forma prevista</t>
  </si>
  <si>
    <t>Lekeitio</t>
  </si>
  <si>
    <t>Sondika</t>
  </si>
  <si>
    <t>NIGERIA</t>
  </si>
  <si>
    <t>6 meses de subsidio por desempleo</t>
  </si>
  <si>
    <t>12 meses de subsidio por desempleo</t>
  </si>
  <si>
    <t>18 meses de subsidio por desempleo</t>
  </si>
  <si>
    <t>24 meses de subsidio por desempleo</t>
  </si>
  <si>
    <r>
      <t xml:space="preserve">1.2. </t>
    </r>
    <r>
      <rPr>
        <u/>
        <sz val="9"/>
        <rFont val="Arial"/>
        <family val="2"/>
      </rPr>
      <t>Solicitudes atendidas por municipio de residencia de la solicitante</t>
    </r>
  </si>
  <si>
    <r>
      <t>1.2.</t>
    </r>
    <r>
      <rPr>
        <sz val="9"/>
        <color indexed="18"/>
        <rFont val="Arial"/>
        <family val="2"/>
      </rPr>
      <t xml:space="preserve"> Solicitudes atendidas por municipio de residencia de la solicitante</t>
    </r>
  </si>
  <si>
    <t>Güeñes</t>
  </si>
  <si>
    <t>Lezama</t>
  </si>
  <si>
    <t>Zaldibar</t>
  </si>
  <si>
    <t>Zamudio</t>
  </si>
  <si>
    <t>GUATEMALA</t>
  </si>
  <si>
    <t>VENEZUELA</t>
  </si>
  <si>
    <r>
      <t xml:space="preserve">2.4. </t>
    </r>
    <r>
      <rPr>
        <u/>
        <sz val="9"/>
        <rFont val="Arial"/>
        <family val="2"/>
      </rPr>
      <t>Por número de personas a cargo</t>
    </r>
  </si>
  <si>
    <t>PERSONAS A CARGO</t>
  </si>
  <si>
    <t>Sin personas a cargo</t>
  </si>
  <si>
    <t>Con 1 persona a cargo</t>
  </si>
  <si>
    <t>Con 2 o más personas a cargo</t>
  </si>
  <si>
    <t>Fuente: Departamento de Bienestar, Juventud y Reto Demográfico. Gobierno Vasco.</t>
  </si>
  <si>
    <r>
      <t xml:space="preserve">2.4. </t>
    </r>
    <r>
      <rPr>
        <sz val="9"/>
        <color indexed="18"/>
        <rFont val="Arial"/>
        <family val="2"/>
      </rPr>
      <t>Por número de personas a cargo</t>
    </r>
  </si>
  <si>
    <t>CAPV</t>
  </si>
  <si>
    <t>Abadiño</t>
  </si>
  <si>
    <t>Areatza</t>
  </si>
  <si>
    <t>Balmaseda</t>
  </si>
  <si>
    <t>Bedia</t>
  </si>
  <si>
    <t>Lanestosa</t>
  </si>
  <si>
    <t>Markina-Xemein</t>
  </si>
  <si>
    <t>No tener acreditado por Lanbide el informe de especiales dificultades para obtener empleo</t>
  </si>
  <si>
    <t>Concedidas</t>
  </si>
  <si>
    <t>Alonsotegi</t>
  </si>
  <si>
    <t>Berango</t>
  </si>
  <si>
    <t>Berriz</t>
  </si>
  <si>
    <t>Etxebarri</t>
  </si>
  <si>
    <t>Etxebarria</t>
  </si>
  <si>
    <t>Iurreta</t>
  </si>
  <si>
    <t>Larrabetzu</t>
  </si>
  <si>
    <t>Muskiz</t>
  </si>
  <si>
    <t>Muxika</t>
  </si>
  <si>
    <t>Plentzia</t>
  </si>
  <si>
    <t>Sopela</t>
  </si>
  <si>
    <t>Usansolo</t>
  </si>
  <si>
    <t>Zaratamo</t>
  </si>
  <si>
    <t>Zeanuri</t>
  </si>
  <si>
    <t>Valle de Trápaga-Trapagaran</t>
  </si>
  <si>
    <t>CHILE</t>
  </si>
  <si>
    <t>CUBA</t>
  </si>
  <si>
    <t>ECUADOR</t>
  </si>
  <si>
    <t>TÚNEZ</t>
  </si>
  <si>
    <t>GUINEA BISSAU</t>
  </si>
  <si>
    <t>ASIA</t>
  </si>
  <si>
    <t>NEPAL</t>
  </si>
  <si>
    <t>PAKISTÁN</t>
  </si>
  <si>
    <r>
      <t xml:space="preserve">Tabla 1. </t>
    </r>
    <r>
      <rPr>
        <sz val="10"/>
        <rFont val="Arial"/>
        <family val="2"/>
      </rPr>
      <t>Ayudas económicas a mujeres víctimas de violencia de género. Bizkaia. 2025.</t>
    </r>
  </si>
  <si>
    <r>
      <t>Tabla 2</t>
    </r>
    <r>
      <rPr>
        <sz val="10"/>
        <rFont val="Arial"/>
        <family val="2"/>
      </rPr>
      <t>. Ayudas económicas a mujeres víctimas de violencia de género. Solicitudes concedidas. Bizkaia. 2025.</t>
    </r>
  </si>
  <si>
    <t>continúa…</t>
  </si>
  <si>
    <t>Arrieta</t>
  </si>
  <si>
    <t>Abanto y Ciérvana-Abanto Zierbena</t>
  </si>
  <si>
    <t>Trucios-Turtzioz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</si>
</sst>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rgb="FF808080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3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8" fillId="0" borderId="0" xfId="0" applyNumberFormat="1" applyFont="1" applyAlignment="1">
      <alignment vertical="center"/>
    </xf>
    <xf numFmtId="0" fontId="7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4" fillId="2" borderId="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165" fontId="9" fillId="2" borderId="5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horizontal="right" vertical="center"/>
    </xf>
    <xf numFmtId="169" fontId="9" fillId="2" borderId="5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Continuous" vertical="center" wrapText="1"/>
    </xf>
    <xf numFmtId="169" fontId="10" fillId="2" borderId="6" xfId="0" applyNumberFormat="1" applyFont="1" applyFill="1" applyBorder="1" applyAlignment="1">
      <alignment vertical="center"/>
    </xf>
    <xf numFmtId="169" fontId="10" fillId="2" borderId="4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169" fontId="10" fillId="2" borderId="5" xfId="0" applyNumberFormat="1" applyFont="1" applyFill="1" applyBorder="1" applyAlignment="1">
      <alignment vertical="center"/>
    </xf>
    <xf numFmtId="164" fontId="11" fillId="3" borderId="12" xfId="0" applyNumberFormat="1" applyFont="1" applyFill="1" applyBorder="1" applyAlignment="1">
      <alignment horizontal="centerContinuous" vertical="center"/>
    </xf>
    <xf numFmtId="166" fontId="20" fillId="2" borderId="5" xfId="0" applyNumberFormat="1" applyFont="1" applyFill="1" applyBorder="1" applyAlignment="1">
      <alignment vertical="center"/>
    </xf>
    <xf numFmtId="169" fontId="10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2" fillId="0" borderId="0" xfId="0" applyNumberFormat="1" applyFont="1" applyFill="1" applyBorder="1" applyAlignment="1"/>
    <xf numFmtId="0" fontId="10" fillId="0" borderId="0" xfId="0" applyFont="1" applyFill="1" applyAlignment="1">
      <alignment vertical="center" wrapText="1"/>
    </xf>
    <xf numFmtId="164" fontId="17" fillId="0" borderId="0" xfId="0" applyNumberFormat="1" applyFont="1" applyFill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horizontal="left" vertical="center" wrapText="1"/>
    </xf>
    <xf numFmtId="166" fontId="17" fillId="0" borderId="0" xfId="0" applyNumberFormat="1" applyFont="1" applyFill="1" applyBorder="1" applyAlignment="1">
      <alignment vertical="center"/>
    </xf>
    <xf numFmtId="0" fontId="9" fillId="3" borderId="2" xfId="0" applyFont="1" applyFill="1" applyBorder="1" applyAlignment="1">
      <alignment horizontal="centerContinuous" vertical="center"/>
    </xf>
    <xf numFmtId="0" fontId="10" fillId="3" borderId="1" xfId="0" applyFont="1" applyFill="1" applyBorder="1" applyAlignment="1">
      <alignment horizontal="centerContinuous" vertical="center"/>
    </xf>
    <xf numFmtId="0" fontId="10" fillId="3" borderId="4" xfId="0" applyFont="1" applyFill="1" applyBorder="1" applyAlignment="1">
      <alignment horizontal="centerContinuous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5" fontId="11" fillId="0" borderId="16" xfId="0" applyNumberFormat="1" applyFont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5" fontId="11" fillId="0" borderId="17" xfId="0" applyNumberFormat="1" applyFont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Alignment="1">
      <alignment vertical="center" wrapText="1"/>
    </xf>
    <xf numFmtId="164" fontId="26" fillId="0" borderId="0" xfId="0" applyNumberFormat="1" applyFont="1" applyBorder="1" applyAlignment="1">
      <alignment vertical="center"/>
    </xf>
    <xf numFmtId="164" fontId="15" fillId="3" borderId="18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vertical="center"/>
    </xf>
    <xf numFmtId="164" fontId="15" fillId="3" borderId="4" xfId="0" applyNumberFormat="1" applyFont="1" applyFill="1" applyBorder="1" applyAlignment="1">
      <alignment vertical="center"/>
    </xf>
    <xf numFmtId="164" fontId="15" fillId="3" borderId="10" xfId="0" applyNumberFormat="1" applyFont="1" applyFill="1" applyBorder="1" applyAlignment="1">
      <alignment horizontal="centerContinuous" vertical="center"/>
    </xf>
    <xf numFmtId="164" fontId="15" fillId="3" borderId="11" xfId="0" applyNumberFormat="1" applyFont="1" applyFill="1" applyBorder="1" applyAlignment="1">
      <alignment horizontal="centerContinuous" vertical="center"/>
    </xf>
    <xf numFmtId="164" fontId="10" fillId="3" borderId="2" xfId="0" applyNumberFormat="1" applyFont="1" applyFill="1" applyBorder="1" applyAlignment="1">
      <alignment horizontal="centerContinuous" vertical="center"/>
    </xf>
    <xf numFmtId="164" fontId="11" fillId="3" borderId="1" xfId="0" applyNumberFormat="1" applyFont="1" applyFill="1" applyBorder="1" applyAlignment="1">
      <alignment horizontal="centerContinuous" vertical="center"/>
    </xf>
    <xf numFmtId="164" fontId="11" fillId="3" borderId="4" xfId="0" applyNumberFormat="1" applyFont="1" applyFill="1" applyBorder="1" applyAlignment="1">
      <alignment horizontal="centerContinuous" vertical="center"/>
    </xf>
    <xf numFmtId="164" fontId="12" fillId="0" borderId="0" xfId="0" applyNumberFormat="1" applyFont="1" applyFill="1" applyBorder="1" applyAlignment="1">
      <alignment vertical="top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169" fontId="11" fillId="0" borderId="20" xfId="0" applyNumberFormat="1" applyFont="1" applyFill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centerContinuous" vertical="center"/>
    </xf>
    <xf numFmtId="0" fontId="10" fillId="3" borderId="12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10" fillId="2" borderId="5" xfId="0" applyNumberFormat="1" applyFont="1" applyFill="1" applyBorder="1" applyAlignment="1">
      <alignment vertical="center"/>
    </xf>
    <xf numFmtId="167" fontId="9" fillId="2" borderId="5" xfId="0" applyNumberFormat="1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9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Continuous" vertical="center"/>
    </xf>
    <xf numFmtId="0" fontId="10" fillId="4" borderId="2" xfId="0" applyFont="1" applyFill="1" applyBorder="1" applyAlignment="1">
      <alignment horizontal="centerContinuous" vertical="center"/>
    </xf>
    <xf numFmtId="164" fontId="10" fillId="5" borderId="4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vertical="center"/>
    </xf>
    <xf numFmtId="169" fontId="11" fillId="0" borderId="21" xfId="0" applyNumberFormat="1" applyFont="1" applyFill="1" applyBorder="1" applyAlignment="1">
      <alignment vertical="center"/>
    </xf>
    <xf numFmtId="170" fontId="24" fillId="2" borderId="5" xfId="0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0" fontId="10" fillId="2" borderId="8" xfId="0" applyNumberFormat="1" applyFont="1" applyFill="1" applyBorder="1" applyAlignment="1">
      <alignment vertical="center"/>
    </xf>
    <xf numFmtId="0" fontId="10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5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15" fillId="6" borderId="12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8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10" fillId="2" borderId="18" xfId="0" applyNumberFormat="1" applyFont="1" applyFill="1" applyBorder="1" applyAlignment="1">
      <alignment vertical="center"/>
    </xf>
    <xf numFmtId="170" fontId="10" fillId="2" borderId="5" xfId="0" applyNumberFormat="1" applyFont="1" applyFill="1" applyBorder="1" applyAlignment="1">
      <alignment vertical="center"/>
    </xf>
    <xf numFmtId="168" fontId="3" fillId="0" borderId="19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7" fontId="11" fillId="0" borderId="23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vertical="center"/>
    </xf>
    <xf numFmtId="0" fontId="10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9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4" fillId="2" borderId="4" xfId="0" applyNumberFormat="1" applyFont="1" applyFill="1" applyBorder="1" applyAlignment="1">
      <alignment vertical="center"/>
    </xf>
    <xf numFmtId="164" fontId="14" fillId="2" borderId="4" xfId="0" applyNumberFormat="1" applyFont="1" applyFill="1" applyBorder="1" applyAlignment="1">
      <alignment horizontal="right"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10" fillId="2" borderId="4" xfId="0" applyNumberFormat="1" applyFont="1" applyFill="1" applyBorder="1" applyAlignment="1">
      <alignment vertical="center"/>
    </xf>
    <xf numFmtId="0" fontId="15" fillId="6" borderId="2" xfId="0" applyNumberFormat="1" applyFont="1" applyFill="1" applyBorder="1" applyAlignment="1">
      <alignment vertical="center"/>
    </xf>
    <xf numFmtId="164" fontId="12" fillId="6" borderId="1" xfId="0" applyNumberFormat="1" applyFont="1" applyFill="1" applyBorder="1" applyAlignment="1">
      <alignment vertical="center"/>
    </xf>
    <xf numFmtId="164" fontId="16" fillId="6" borderId="4" xfId="0" applyNumberFormat="1" applyFont="1" applyFill="1" applyBorder="1" applyAlignment="1">
      <alignment vertical="center"/>
    </xf>
    <xf numFmtId="167" fontId="11" fillId="0" borderId="22" xfId="0" applyNumberFormat="1" applyFont="1" applyFill="1" applyBorder="1" applyAlignment="1">
      <alignment vertical="center"/>
    </xf>
    <xf numFmtId="167" fontId="11" fillId="0" borderId="16" xfId="0" applyNumberFormat="1" applyFont="1" applyFill="1" applyBorder="1" applyAlignment="1">
      <alignment vertical="center"/>
    </xf>
    <xf numFmtId="167" fontId="11" fillId="5" borderId="5" xfId="0" applyNumberFormat="1" applyFont="1" applyFill="1" applyBorder="1" applyAlignment="1">
      <alignment vertical="center"/>
    </xf>
    <xf numFmtId="168" fontId="3" fillId="0" borderId="6" xfId="0" applyNumberFormat="1" applyFont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167" fontId="11" fillId="0" borderId="24" xfId="0" applyNumberFormat="1" applyFont="1" applyFill="1" applyBorder="1" applyAlignment="1">
      <alignment vertical="center"/>
    </xf>
    <xf numFmtId="0" fontId="10" fillId="3" borderId="2" xfId="0" applyFont="1" applyFill="1" applyBorder="1" applyAlignment="1">
      <alignment horizontal="centerContinuous" vertical="center"/>
    </xf>
    <xf numFmtId="164" fontId="3" fillId="0" borderId="27" xfId="0" applyNumberFormat="1" applyFont="1" applyFill="1" applyBorder="1" applyAlignment="1">
      <alignment horizontal="left" vertical="center"/>
    </xf>
    <xf numFmtId="164" fontId="3" fillId="0" borderId="28" xfId="0" applyNumberFormat="1" applyFont="1" applyFill="1" applyBorder="1" applyAlignment="1">
      <alignment horizontal="left" vertical="center" wrapText="1"/>
    </xf>
    <xf numFmtId="164" fontId="3" fillId="0" borderId="28" xfId="0" applyNumberFormat="1" applyFont="1" applyFill="1" applyBorder="1" applyAlignment="1">
      <alignment horizontal="centerContinuous" vertical="center" wrapText="1"/>
    </xf>
    <xf numFmtId="164" fontId="3" fillId="0" borderId="26" xfId="0" applyNumberFormat="1" applyFont="1" applyFill="1" applyBorder="1" applyAlignment="1">
      <alignment vertical="center"/>
    </xf>
    <xf numFmtId="170" fontId="3" fillId="0" borderId="26" xfId="0" applyNumberFormat="1" applyFont="1" applyFill="1" applyBorder="1" applyAlignment="1">
      <alignment vertical="center"/>
    </xf>
    <xf numFmtId="168" fontId="3" fillId="0" borderId="8" xfId="0" applyNumberFormat="1" applyFont="1" applyBorder="1" applyAlignment="1">
      <alignment vertical="center"/>
    </xf>
    <xf numFmtId="168" fontId="3" fillId="0" borderId="1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8" fontId="3" fillId="0" borderId="7" xfId="0" applyNumberFormat="1" applyFont="1" applyBorder="1" applyAlignment="1">
      <alignment vertical="center"/>
    </xf>
    <xf numFmtId="167" fontId="11" fillId="0" borderId="17" xfId="0" applyNumberFormat="1" applyFont="1" applyFill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7" fontId="11" fillId="0" borderId="18" xfId="0" applyNumberFormat="1" applyFont="1" applyFill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8" fontId="3" fillId="0" borderId="30" xfId="0" applyNumberFormat="1" applyFont="1" applyBorder="1" applyAlignment="1">
      <alignment vertical="center"/>
    </xf>
    <xf numFmtId="168" fontId="3" fillId="0" borderId="31" xfId="0" applyNumberFormat="1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164" fontId="3" fillId="0" borderId="32" xfId="0" applyNumberFormat="1" applyFont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7" fontId="11" fillId="0" borderId="29" xfId="0" applyNumberFormat="1" applyFont="1" applyFill="1" applyBorder="1" applyAlignment="1">
      <alignment vertical="center"/>
    </xf>
    <xf numFmtId="170" fontId="3" fillId="0" borderId="29" xfId="0" applyNumberFormat="1" applyFont="1" applyBorder="1" applyAlignment="1">
      <alignment vertical="center"/>
    </xf>
    <xf numFmtId="168" fontId="3" fillId="0" borderId="30" xfId="0" applyNumberFormat="1" applyFont="1" applyFill="1" applyBorder="1" applyAlignment="1">
      <alignment vertical="center"/>
    </xf>
    <xf numFmtId="168" fontId="3" fillId="0" borderId="31" xfId="0" applyNumberFormat="1" applyFont="1" applyFill="1" applyBorder="1" applyAlignment="1">
      <alignment vertical="center"/>
    </xf>
    <xf numFmtId="0" fontId="10" fillId="0" borderId="31" xfId="0" applyFont="1" applyFill="1" applyBorder="1" applyAlignment="1">
      <alignment horizontal="centerContinuous" vertical="center"/>
    </xf>
    <xf numFmtId="168" fontId="3" fillId="0" borderId="32" xfId="0" applyNumberFormat="1" applyFont="1" applyBorder="1" applyAlignment="1">
      <alignment vertical="center"/>
    </xf>
    <xf numFmtId="165" fontId="3" fillId="0" borderId="31" xfId="0" applyNumberFormat="1" applyFont="1" applyBorder="1" applyAlignment="1">
      <alignment vertical="center"/>
    </xf>
    <xf numFmtId="164" fontId="3" fillId="0" borderId="33" xfId="0" applyNumberFormat="1" applyFont="1" applyBorder="1" applyAlignment="1">
      <alignment vertical="center"/>
    </xf>
    <xf numFmtId="164" fontId="18" fillId="0" borderId="34" xfId="0" applyNumberFormat="1" applyFont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9" fontId="3" fillId="0" borderId="35" xfId="0" applyNumberFormat="1" applyFont="1" applyBorder="1" applyAlignment="1">
      <alignment vertical="center"/>
    </xf>
    <xf numFmtId="167" fontId="3" fillId="0" borderId="16" xfId="0" applyNumberFormat="1" applyFont="1" applyBorder="1" applyAlignment="1">
      <alignment vertical="center"/>
    </xf>
    <xf numFmtId="164" fontId="3" fillId="0" borderId="30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9" fontId="3" fillId="0" borderId="29" xfId="0" applyNumberFormat="1" applyFont="1" applyBorder="1" applyAlignment="1">
      <alignment vertical="center"/>
    </xf>
    <xf numFmtId="167" fontId="3" fillId="0" borderId="29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65" fontId="3" fillId="0" borderId="19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18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0" fontId="17" fillId="0" borderId="12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0" fontId="18" fillId="0" borderId="9" xfId="0" applyFont="1" applyFill="1" applyBorder="1" applyAlignment="1">
      <alignment vertical="center"/>
    </xf>
    <xf numFmtId="169" fontId="11" fillId="0" borderId="36" xfId="0" applyNumberFormat="1" applyFont="1" applyFill="1" applyBorder="1" applyAlignment="1">
      <alignment vertical="center"/>
    </xf>
    <xf numFmtId="169" fontId="11" fillId="0" borderId="25" xfId="0" applyNumberFormat="1" applyFont="1" applyFill="1" applyBorder="1" applyAlignment="1">
      <alignment vertical="center"/>
    </xf>
    <xf numFmtId="164" fontId="3" fillId="0" borderId="30" xfId="0" applyNumberFormat="1" applyFont="1" applyFill="1" applyBorder="1" applyAlignment="1">
      <alignment vertical="center"/>
    </xf>
    <xf numFmtId="0" fontId="17" fillId="0" borderId="31" xfId="0" applyFont="1" applyFill="1" applyBorder="1" applyAlignment="1">
      <alignment vertical="center"/>
    </xf>
    <xf numFmtId="0" fontId="18" fillId="0" borderId="31" xfId="0" applyFont="1" applyFill="1" applyBorder="1" applyAlignment="1">
      <alignment vertical="center"/>
    </xf>
    <xf numFmtId="0" fontId="18" fillId="0" borderId="32" xfId="0" applyFont="1" applyFill="1" applyBorder="1" applyAlignment="1">
      <alignment vertical="center"/>
    </xf>
    <xf numFmtId="169" fontId="11" fillId="0" borderId="32" xfId="0" applyNumberFormat="1" applyFont="1" applyFill="1" applyBorder="1" applyAlignment="1">
      <alignment vertical="center"/>
    </xf>
    <xf numFmtId="169" fontId="11" fillId="0" borderId="29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164" fontId="3" fillId="0" borderId="27" xfId="0" applyNumberFormat="1" applyFont="1" applyFill="1" applyBorder="1" applyAlignment="1">
      <alignment vertical="center"/>
    </xf>
    <xf numFmtId="0" fontId="17" fillId="0" borderId="28" xfId="0" applyFont="1" applyFill="1" applyBorder="1" applyAlignment="1">
      <alignment vertical="center"/>
    </xf>
    <xf numFmtId="0" fontId="18" fillId="0" borderId="28" xfId="0" applyFont="1" applyFill="1" applyBorder="1" applyAlignment="1">
      <alignment vertical="center"/>
    </xf>
    <xf numFmtId="0" fontId="18" fillId="0" borderId="37" xfId="0" applyFont="1" applyFill="1" applyBorder="1" applyAlignment="1">
      <alignment vertical="center"/>
    </xf>
    <xf numFmtId="169" fontId="11" fillId="0" borderId="37" xfId="0" applyNumberFormat="1" applyFont="1" applyFill="1" applyBorder="1" applyAlignment="1">
      <alignment vertical="center"/>
    </xf>
    <xf numFmtId="167" fontId="11" fillId="0" borderId="26" xfId="0" applyNumberFormat="1" applyFont="1" applyFill="1" applyBorder="1" applyAlignment="1">
      <alignment vertical="center"/>
    </xf>
    <xf numFmtId="170" fontId="3" fillId="0" borderId="16" xfId="0" applyNumberFormat="1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165" fontId="11" fillId="0" borderId="29" xfId="0" applyNumberFormat="1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0" fontId="3" fillId="0" borderId="31" xfId="0" applyFont="1" applyFill="1" applyBorder="1" applyAlignment="1">
      <alignment vertical="center"/>
    </xf>
    <xf numFmtId="164" fontId="3" fillId="0" borderId="32" xfId="0" applyNumberFormat="1" applyFont="1" applyFill="1" applyBorder="1" applyAlignment="1">
      <alignment vertical="center"/>
    </xf>
    <xf numFmtId="0" fontId="13" fillId="0" borderId="11" xfId="1" applyFont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  <xf numFmtId="164" fontId="3" fillId="0" borderId="8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602326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Ayudas económicas a mujeres víctimas de violencia de género. Bizkaia. 2025. </a:t>
          </a:r>
        </a:p>
      </xdr:txBody>
    </xdr:sp>
    <xdr:clientData/>
  </xdr:twoCellAnchor>
  <xdr:twoCellAnchor>
    <xdr:from>
      <xdr:col>1</xdr:col>
      <xdr:colOff>379055</xdr:colOff>
      <xdr:row>95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494898"/>
          <a:ext cx="6123216" cy="3790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Ayudas económicas a mujeres víctimas de violencia de género. Solicitudes concedidas. Bizkaia.  2025.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son resultado de la aplicación de la </a:t>
          </a:r>
          <a:r>
            <a:rPr lang="es-ES" sz="900" b="1" i="0" u="none" strike="noStrike" baseline="0">
              <a:solidFill>
                <a:srgbClr val="000080"/>
              </a:solidFill>
              <a:latin typeface="arial"/>
              <a:cs typeface="arial"/>
            </a:rPr>
            <a:t>Orden de 29 de noviembre de 2007, del Consejero de Justicia, Empleo y Seguridad Social, por la que se establece el procedimiento de concesión y pago de la ayuda económica a las mujeres víctimas de violencia de género prevista en el artículo 27 de la LO 1/2004, de 28 de diciembre, de Medidas de Protección Integral contra la Violencia de Género.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93798</xdr:rowOff>
    </xdr:from>
    <xdr:to>
      <xdr:col>1</xdr:col>
      <xdr:colOff>181500</xdr:colOff>
      <xdr:row>3</xdr:row>
      <xdr:rowOff>62366</xdr:rowOff>
    </xdr:to>
    <xdr:pic>
      <xdr:nvPicPr>
        <xdr:cNvPr id="15" name="1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4845"/>
          <a:ext cx="676141" cy="2717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153850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9" t="s">
        <v>0</v>
      </c>
      <c r="D6" s="10"/>
      <c r="E6" s="10"/>
      <c r="F6" s="10"/>
      <c r="G6" s="10"/>
      <c r="H6" s="10"/>
    </row>
    <row r="7" spans="2:14" ht="18" customHeight="1" x14ac:dyDescent="0.2">
      <c r="C7" s="11" t="s">
        <v>56</v>
      </c>
      <c r="D7" s="10"/>
      <c r="E7" s="10"/>
      <c r="F7" s="10"/>
      <c r="G7" s="10"/>
      <c r="H7" s="10"/>
    </row>
    <row r="8" spans="2:14" ht="15.95" customHeight="1" x14ac:dyDescent="0.2">
      <c r="C8" s="10"/>
      <c r="D8" s="10"/>
      <c r="E8" s="10"/>
      <c r="F8" s="10"/>
      <c r="G8" s="10"/>
      <c r="H8" s="10"/>
    </row>
    <row r="9" spans="2:14" ht="15.95" customHeight="1" x14ac:dyDescent="0.2">
      <c r="C9" s="10"/>
      <c r="D9" s="245" t="s">
        <v>6</v>
      </c>
      <c r="E9" s="245"/>
      <c r="F9" s="246"/>
      <c r="G9" s="12"/>
      <c r="H9" s="12"/>
      <c r="I9" s="12"/>
      <c r="J9" s="12"/>
      <c r="K9" s="12"/>
      <c r="L9" s="12"/>
      <c r="M9" s="12"/>
      <c r="N9" s="12"/>
    </row>
    <row r="10" spans="2:14" ht="32.1" customHeight="1" x14ac:dyDescent="0.2">
      <c r="C10" s="10"/>
      <c r="D10" s="10"/>
      <c r="E10" s="247" t="s">
        <v>150</v>
      </c>
      <c r="F10" s="247"/>
      <c r="G10" s="10"/>
      <c r="H10" s="10"/>
    </row>
    <row r="11" spans="2:14" ht="15.95" customHeight="1" x14ac:dyDescent="0.2">
      <c r="C11" s="38"/>
      <c r="D11" s="38"/>
      <c r="F11" s="64" t="s">
        <v>82</v>
      </c>
      <c r="G11" s="38"/>
      <c r="H11" s="38"/>
    </row>
    <row r="12" spans="2:14" s="39" customFormat="1" ht="15.95" customHeight="1" x14ac:dyDescent="0.2">
      <c r="C12" s="40"/>
      <c r="D12" s="40"/>
      <c r="F12" s="64" t="s">
        <v>104</v>
      </c>
      <c r="G12" s="40"/>
      <c r="H12" s="40"/>
    </row>
    <row r="13" spans="2:14" s="39" customFormat="1" ht="15.95" customHeight="1" x14ac:dyDescent="0.2">
      <c r="C13" s="40"/>
      <c r="D13" s="40"/>
      <c r="F13" s="64" t="s">
        <v>83</v>
      </c>
      <c r="G13" s="40"/>
      <c r="H13" s="40"/>
    </row>
    <row r="14" spans="2:14" s="39" customFormat="1" ht="15.95" customHeight="1" x14ac:dyDescent="0.2">
      <c r="C14" s="40"/>
      <c r="D14" s="40"/>
      <c r="F14" s="42"/>
      <c r="G14" s="40"/>
      <c r="H14" s="40"/>
    </row>
    <row r="15" spans="2:14" s="39" customFormat="1" ht="32.1" customHeight="1" x14ac:dyDescent="0.2">
      <c r="E15" s="248" t="s">
        <v>151</v>
      </c>
      <c r="F15" s="249"/>
    </row>
    <row r="16" spans="2:14" s="39" customFormat="1" ht="15.95" customHeight="1" x14ac:dyDescent="0.2">
      <c r="F16" s="64" t="s">
        <v>57</v>
      </c>
    </row>
    <row r="17" spans="5:11" s="39" customFormat="1" ht="15.95" customHeight="1" x14ac:dyDescent="0.2">
      <c r="F17" s="64" t="s">
        <v>58</v>
      </c>
    </row>
    <row r="18" spans="5:11" ht="15.95" customHeight="1" x14ac:dyDescent="0.2">
      <c r="F18" s="65" t="s">
        <v>59</v>
      </c>
      <c r="H18" s="79"/>
      <c r="I18" s="79"/>
      <c r="J18" s="79"/>
      <c r="K18" s="79"/>
    </row>
    <row r="19" spans="5:11" ht="15.95" customHeight="1" x14ac:dyDescent="0.2">
      <c r="E19" s="31"/>
      <c r="F19" s="65" t="s">
        <v>117</v>
      </c>
      <c r="H19" s="79"/>
      <c r="I19" s="79"/>
      <c r="J19" s="79"/>
      <c r="K19" s="79"/>
    </row>
    <row r="20" spans="5:11" ht="15.95" customHeight="1" x14ac:dyDescent="0.2">
      <c r="F20" s="65" t="s">
        <v>70</v>
      </c>
      <c r="H20" s="79"/>
      <c r="I20" s="79"/>
      <c r="J20" s="79"/>
      <c r="K20" s="79"/>
    </row>
    <row r="21" spans="5:11" ht="15.95" customHeight="1" x14ac:dyDescent="0.2">
      <c r="F21" s="65" t="s">
        <v>60</v>
      </c>
      <c r="H21" s="79"/>
      <c r="I21" s="79"/>
      <c r="J21" s="79"/>
      <c r="K21" s="79"/>
    </row>
    <row r="22" spans="5:11" ht="15.95" customHeight="1" x14ac:dyDescent="0.2">
      <c r="H22" s="79"/>
      <c r="I22" s="79"/>
      <c r="J22" s="79"/>
      <c r="K22" s="79"/>
    </row>
    <row r="23" spans="5:11" ht="15.95" customHeight="1" x14ac:dyDescent="0.2"/>
    <row r="24" spans="5:11" ht="15.95" customHeight="1" x14ac:dyDescent="0.2"/>
    <row r="25" spans="5:11" ht="15.95" customHeight="1" x14ac:dyDescent="0.2"/>
    <row r="26" spans="5:11" ht="15.95" customHeight="1" x14ac:dyDescent="0.2"/>
    <row r="27" spans="5:11" ht="15.95" customHeight="1" x14ac:dyDescent="0.2"/>
    <row r="28" spans="5:11" ht="15.95" customHeight="1" x14ac:dyDescent="0.2"/>
    <row r="29" spans="5:11" ht="15.95" customHeight="1" x14ac:dyDescent="0.2"/>
    <row r="30" spans="5:11" ht="15.95" customHeight="1" x14ac:dyDescent="0.2"/>
    <row r="31" spans="5:11" ht="15.95" customHeight="1" x14ac:dyDescent="0.2"/>
    <row r="32" spans="5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'AyudasEconómicas '!A1" tooltip="AyudasEconomicas" display="Ayudas económica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7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2.85546875" style="2" customWidth="1"/>
    <col min="4" max="4" width="3.28515625" style="2" customWidth="1"/>
    <col min="5" max="5" width="3.85546875" style="2" customWidth="1"/>
    <col min="6" max="6" width="15.85546875" style="2" customWidth="1"/>
    <col min="7" max="7" width="9.28515625" style="2" customWidth="1"/>
    <col min="8" max="8" width="9" style="2" customWidth="1"/>
    <col min="9" max="9" width="9.85546875" style="2" customWidth="1"/>
    <col min="10" max="10" width="11.1406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1"/>
    </row>
    <row r="5" spans="2:14" ht="24" customHeight="1" x14ac:dyDescent="0.2"/>
    <row r="6" spans="2:14" ht="18" customHeight="1" x14ac:dyDescent="0.2">
      <c r="C6" s="4" t="s">
        <v>0</v>
      </c>
    </row>
    <row r="7" spans="2:14" ht="18" customHeight="1" x14ac:dyDescent="0.2">
      <c r="C7" s="5" t="s">
        <v>2</v>
      </c>
    </row>
    <row r="8" spans="2:14" ht="15.95" customHeight="1" x14ac:dyDescent="0.2">
      <c r="C8" s="5"/>
    </row>
    <row r="9" spans="2:14" ht="15.95" customHeight="1" x14ac:dyDescent="0.2">
      <c r="C9" s="5"/>
    </row>
    <row r="10" spans="2:14" ht="15.95" customHeight="1" x14ac:dyDescent="0.2">
      <c r="C10" s="5"/>
    </row>
    <row r="11" spans="2:14" ht="9" customHeight="1" x14ac:dyDescent="0.2">
      <c r="C11" s="5"/>
    </row>
    <row r="12" spans="2:14" ht="15.95" customHeight="1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4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4" ht="15.95" customHeight="1" x14ac:dyDescent="0.2">
      <c r="B14" s="1"/>
      <c r="D14" s="32" t="s">
        <v>80</v>
      </c>
      <c r="E14" s="32"/>
      <c r="F14" s="1"/>
      <c r="G14" s="1"/>
      <c r="H14" s="1"/>
      <c r="I14" s="1"/>
      <c r="J14" s="1"/>
      <c r="K14" s="1"/>
      <c r="L14" s="1"/>
      <c r="N14" s="242"/>
    </row>
    <row r="15" spans="2:14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2:14" s="13" customFormat="1" ht="18" customHeight="1" x14ac:dyDescent="0.2">
      <c r="C16" s="3"/>
      <c r="D16" s="67" t="s">
        <v>37</v>
      </c>
      <c r="E16" s="68"/>
      <c r="F16" s="68"/>
      <c r="G16" s="68"/>
      <c r="H16" s="68"/>
      <c r="I16" s="68"/>
      <c r="J16" s="68"/>
      <c r="K16" s="69"/>
      <c r="L16" s="69"/>
      <c r="M16" s="70"/>
    </row>
    <row r="17" spans="2:15" s="13" customFormat="1" ht="18" customHeight="1" x14ac:dyDescent="0.2">
      <c r="C17" s="3"/>
      <c r="D17" s="71" t="s">
        <v>4</v>
      </c>
      <c r="E17" s="72"/>
      <c r="F17" s="72"/>
      <c r="G17" s="72"/>
      <c r="H17" s="66" t="s">
        <v>1</v>
      </c>
      <c r="I17" s="66" t="s">
        <v>126</v>
      </c>
      <c r="J17" s="66" t="s">
        <v>10</v>
      </c>
      <c r="K17" s="66" t="s">
        <v>7</v>
      </c>
      <c r="L17" s="66" t="s">
        <v>39</v>
      </c>
      <c r="M17" s="66" t="s">
        <v>8</v>
      </c>
    </row>
    <row r="18" spans="2:15" s="13" customFormat="1" ht="15.95" customHeight="1" x14ac:dyDescent="0.2">
      <c r="C18" s="3"/>
      <c r="D18" s="81" t="s">
        <v>3</v>
      </c>
      <c r="E18" s="92"/>
      <c r="F18" s="82"/>
      <c r="G18" s="82"/>
      <c r="H18" s="83">
        <v>331</v>
      </c>
      <c r="I18" s="83">
        <v>148</v>
      </c>
      <c r="J18" s="83">
        <v>62</v>
      </c>
      <c r="K18" s="83">
        <v>93</v>
      </c>
      <c r="L18" s="83">
        <v>28</v>
      </c>
      <c r="M18" s="101">
        <f>(I18*100)/H18</f>
        <v>44.71299093655589</v>
      </c>
    </row>
    <row r="19" spans="2:15" s="13" customFormat="1" ht="15.95" customHeight="1" x14ac:dyDescent="0.2">
      <c r="C19" s="3"/>
      <c r="D19" s="171" t="s">
        <v>118</v>
      </c>
      <c r="E19" s="172"/>
      <c r="F19" s="173"/>
      <c r="G19" s="172"/>
      <c r="H19" s="174">
        <v>659</v>
      </c>
      <c r="I19" s="174">
        <v>297</v>
      </c>
      <c r="J19" s="174">
        <v>130</v>
      </c>
      <c r="K19" s="174">
        <v>179</v>
      </c>
      <c r="L19" s="174">
        <v>53</v>
      </c>
      <c r="M19" s="175">
        <f>(I19*100)/H19</f>
        <v>45.068285280728375</v>
      </c>
    </row>
    <row r="20" spans="2:15" s="13" customFormat="1" ht="15.95" customHeight="1" x14ac:dyDescent="0.2">
      <c r="C20" s="3"/>
      <c r="D20" s="16"/>
      <c r="E20" s="93"/>
      <c r="F20" s="15"/>
      <c r="G20" s="151" t="s">
        <v>9</v>
      </c>
      <c r="H20" s="150">
        <f>(H18*100)/H19</f>
        <v>50.22761760242792</v>
      </c>
      <c r="I20" s="116">
        <f>(I18*100)/I19</f>
        <v>49.831649831649834</v>
      </c>
      <c r="J20" s="116">
        <f>(J18*100)/J19</f>
        <v>47.692307692307693</v>
      </c>
      <c r="K20" s="116">
        <f>(K18*100)/K19</f>
        <v>51.955307262569832</v>
      </c>
      <c r="L20" s="116">
        <f>(L18*100)/L19</f>
        <v>52.830188679245282</v>
      </c>
      <c r="M20" s="36"/>
    </row>
    <row r="21" spans="2:15" s="43" customFormat="1" ht="15" customHeight="1" x14ac:dyDescent="0.2">
      <c r="C21" s="44"/>
      <c r="D21" s="63" t="s">
        <v>63</v>
      </c>
      <c r="E21" s="63"/>
      <c r="F21" s="45"/>
      <c r="G21" s="46"/>
      <c r="H21" s="45"/>
      <c r="I21" s="47"/>
      <c r="J21" s="47"/>
      <c r="K21" s="47"/>
      <c r="L21" s="47"/>
      <c r="M21" s="47"/>
      <c r="N21" s="47"/>
    </row>
    <row r="22" spans="2:15" s="13" customFormat="1" ht="15" customHeight="1" x14ac:dyDescent="0.2">
      <c r="C22" s="3"/>
      <c r="D22" s="76" t="s">
        <v>116</v>
      </c>
      <c r="E22" s="76"/>
      <c r="F22" s="3"/>
      <c r="G22" s="3"/>
      <c r="H22" s="3"/>
      <c r="I22" s="3"/>
      <c r="J22" s="3"/>
      <c r="K22" s="3"/>
    </row>
    <row r="23" spans="2:15" s="13" customFormat="1" ht="15.95" customHeight="1" x14ac:dyDescent="0.2">
      <c r="D23" s="14"/>
      <c r="E23" s="14"/>
      <c r="F23" s="3"/>
      <c r="G23" s="3"/>
      <c r="H23" s="3"/>
      <c r="I23" s="3"/>
      <c r="J23" s="3"/>
      <c r="K23" s="3"/>
      <c r="O23" s="2"/>
    </row>
    <row r="24" spans="2:15" s="13" customFormat="1" ht="15.95" customHeight="1" x14ac:dyDescent="0.2">
      <c r="D24" s="32" t="s">
        <v>103</v>
      </c>
      <c r="E24" s="32"/>
      <c r="F24" s="3"/>
      <c r="G24" s="3"/>
      <c r="H24" s="3"/>
      <c r="I24" s="3"/>
      <c r="J24" s="3"/>
      <c r="K24" s="242"/>
      <c r="O24" s="2"/>
    </row>
    <row r="25" spans="2:15" s="13" customFormat="1" ht="6.95" customHeight="1" x14ac:dyDescent="0.2">
      <c r="C25" s="3"/>
      <c r="D25" s="14"/>
      <c r="E25" s="14"/>
      <c r="F25" s="3"/>
      <c r="G25" s="3"/>
      <c r="H25" s="3"/>
      <c r="I25" s="3"/>
      <c r="J25" s="3"/>
      <c r="K25" s="3"/>
      <c r="O25" s="2"/>
    </row>
    <row r="26" spans="2:15" ht="18" customHeight="1" x14ac:dyDescent="0.2">
      <c r="B26" s="13"/>
      <c r="D26" s="112" t="s">
        <v>15</v>
      </c>
      <c r="E26" s="111"/>
      <c r="F26" s="111"/>
      <c r="G26" s="117"/>
      <c r="H26" s="105" t="s">
        <v>30</v>
      </c>
      <c r="I26" s="17" t="s">
        <v>31</v>
      </c>
    </row>
    <row r="27" spans="2:15" ht="15.75" customHeight="1" x14ac:dyDescent="0.2">
      <c r="D27" s="176" t="s">
        <v>119</v>
      </c>
      <c r="E27" s="177"/>
      <c r="F27" s="178"/>
      <c r="G27" s="179"/>
      <c r="H27" s="180">
        <v>1</v>
      </c>
      <c r="I27" s="114">
        <f t="shared" ref="I27:I61" si="0">H27*100/$H$80</f>
        <v>0.30211480362537763</v>
      </c>
      <c r="L27" s="99"/>
    </row>
    <row r="28" spans="2:15" ht="15.75" customHeight="1" x14ac:dyDescent="0.2">
      <c r="D28" s="186" t="s">
        <v>154</v>
      </c>
      <c r="E28" s="187"/>
      <c r="F28" s="188"/>
      <c r="G28" s="189"/>
      <c r="H28" s="190">
        <v>4</v>
      </c>
      <c r="I28" s="191">
        <f t="shared" si="0"/>
        <v>1.2084592145015105</v>
      </c>
      <c r="L28" s="99"/>
    </row>
    <row r="29" spans="2:15" ht="15.75" customHeight="1" x14ac:dyDescent="0.2">
      <c r="D29" s="186" t="s">
        <v>127</v>
      </c>
      <c r="E29" s="187"/>
      <c r="F29" s="188"/>
      <c r="G29" s="189"/>
      <c r="H29" s="190">
        <v>1</v>
      </c>
      <c r="I29" s="191">
        <f t="shared" si="0"/>
        <v>0.30211480362537763</v>
      </c>
      <c r="L29" s="100"/>
    </row>
    <row r="30" spans="2:15" ht="15.75" customHeight="1" x14ac:dyDescent="0.2">
      <c r="D30" s="186" t="s">
        <v>90</v>
      </c>
      <c r="E30" s="187"/>
      <c r="F30" s="188"/>
      <c r="G30" s="189"/>
      <c r="H30" s="190">
        <v>6</v>
      </c>
      <c r="I30" s="191">
        <f t="shared" si="0"/>
        <v>1.8126888217522659</v>
      </c>
      <c r="L30" s="99"/>
    </row>
    <row r="31" spans="2:15" ht="15.75" customHeight="1" x14ac:dyDescent="0.2">
      <c r="B31" s="13"/>
      <c r="C31" s="13"/>
      <c r="D31" s="186" t="s">
        <v>120</v>
      </c>
      <c r="E31" s="187"/>
      <c r="F31" s="188"/>
      <c r="G31" s="189"/>
      <c r="H31" s="190">
        <v>1</v>
      </c>
      <c r="I31" s="191">
        <f t="shared" si="0"/>
        <v>0.30211480362537763</v>
      </c>
      <c r="L31" s="99"/>
    </row>
    <row r="32" spans="2:15" ht="15.75" customHeight="1" x14ac:dyDescent="0.2">
      <c r="D32" s="193" t="s">
        <v>153</v>
      </c>
      <c r="E32" s="194"/>
      <c r="F32" s="243"/>
      <c r="G32" s="244"/>
      <c r="H32" s="190">
        <v>1</v>
      </c>
      <c r="I32" s="191">
        <f t="shared" si="0"/>
        <v>0.30211480362537763</v>
      </c>
      <c r="L32" s="99"/>
    </row>
    <row r="33" spans="4:12" ht="15.75" customHeight="1" x14ac:dyDescent="0.2">
      <c r="D33" s="186" t="s">
        <v>68</v>
      </c>
      <c r="E33" s="187"/>
      <c r="F33" s="188"/>
      <c r="G33" s="189"/>
      <c r="H33" s="190">
        <v>3</v>
      </c>
      <c r="I33" s="191">
        <f t="shared" si="0"/>
        <v>0.90634441087613293</v>
      </c>
      <c r="L33" s="99"/>
    </row>
    <row r="34" spans="4:12" ht="15.75" customHeight="1" x14ac:dyDescent="0.2">
      <c r="D34" s="186" t="s">
        <v>121</v>
      </c>
      <c r="E34" s="187"/>
      <c r="F34" s="188"/>
      <c r="G34" s="189"/>
      <c r="H34" s="190">
        <v>3</v>
      </c>
      <c r="I34" s="191">
        <f t="shared" si="0"/>
        <v>0.90634441087613293</v>
      </c>
      <c r="L34" s="99"/>
    </row>
    <row r="35" spans="4:12" ht="15.75" customHeight="1" x14ac:dyDescent="0.2">
      <c r="D35" s="186" t="s">
        <v>13</v>
      </c>
      <c r="E35" s="187"/>
      <c r="F35" s="188"/>
      <c r="G35" s="189"/>
      <c r="H35" s="190">
        <v>35</v>
      </c>
      <c r="I35" s="191">
        <f t="shared" si="0"/>
        <v>10.574018126888218</v>
      </c>
      <c r="L35" s="99"/>
    </row>
    <row r="36" spans="4:12" ht="15.75" customHeight="1" x14ac:dyDescent="0.2">
      <c r="D36" s="186" t="s">
        <v>66</v>
      </c>
      <c r="E36" s="187"/>
      <c r="F36" s="188"/>
      <c r="G36" s="189"/>
      <c r="H36" s="190">
        <v>15</v>
      </c>
      <c r="I36" s="192">
        <f t="shared" si="0"/>
        <v>4.5317220543806647</v>
      </c>
      <c r="L36" s="99"/>
    </row>
    <row r="37" spans="4:12" ht="15.75" customHeight="1" x14ac:dyDescent="0.2">
      <c r="D37" s="186" t="s">
        <v>122</v>
      </c>
      <c r="E37" s="187"/>
      <c r="F37" s="188"/>
      <c r="G37" s="189"/>
      <c r="H37" s="190">
        <v>1</v>
      </c>
      <c r="I37" s="191">
        <f t="shared" si="0"/>
        <v>0.30211480362537763</v>
      </c>
      <c r="L37" s="99"/>
    </row>
    <row r="38" spans="4:12" ht="15.75" customHeight="1" x14ac:dyDescent="0.2">
      <c r="D38" s="193" t="s">
        <v>128</v>
      </c>
      <c r="E38" s="194"/>
      <c r="F38" s="195"/>
      <c r="G38" s="189"/>
      <c r="H38" s="190">
        <v>2</v>
      </c>
      <c r="I38" s="191">
        <f t="shared" si="0"/>
        <v>0.60422960725075525</v>
      </c>
      <c r="L38" s="99"/>
    </row>
    <row r="39" spans="4:12" ht="15.75" customHeight="1" x14ac:dyDescent="0.2">
      <c r="D39" s="186" t="s">
        <v>84</v>
      </c>
      <c r="E39" s="187"/>
      <c r="F39" s="188"/>
      <c r="G39" s="189"/>
      <c r="H39" s="190">
        <v>6</v>
      </c>
      <c r="I39" s="191">
        <f t="shared" si="0"/>
        <v>1.8126888217522659</v>
      </c>
      <c r="L39" s="99"/>
    </row>
    <row r="40" spans="4:12" ht="15.75" customHeight="1" x14ac:dyDescent="0.2">
      <c r="D40" s="186" t="s">
        <v>129</v>
      </c>
      <c r="E40" s="187"/>
      <c r="F40" s="188"/>
      <c r="G40" s="189"/>
      <c r="H40" s="190">
        <v>1</v>
      </c>
      <c r="I40" s="191">
        <f t="shared" si="0"/>
        <v>0.30211480362537763</v>
      </c>
      <c r="L40" s="99"/>
    </row>
    <row r="41" spans="4:12" ht="15.75" customHeight="1" x14ac:dyDescent="0.2">
      <c r="D41" s="186" t="s">
        <v>11</v>
      </c>
      <c r="E41" s="187"/>
      <c r="F41" s="188"/>
      <c r="G41" s="189"/>
      <c r="H41" s="190">
        <v>120</v>
      </c>
      <c r="I41" s="191">
        <f t="shared" si="0"/>
        <v>36.253776435045317</v>
      </c>
      <c r="K41" s="13"/>
      <c r="L41" s="99"/>
    </row>
    <row r="42" spans="4:12" ht="15.75" customHeight="1" x14ac:dyDescent="0.2">
      <c r="D42" s="186" t="s">
        <v>91</v>
      </c>
      <c r="E42" s="187"/>
      <c r="F42" s="188"/>
      <c r="G42" s="189"/>
      <c r="H42" s="190">
        <v>1</v>
      </c>
      <c r="I42" s="191">
        <f>H42*100/$H$80</f>
        <v>0.30211480362537763</v>
      </c>
      <c r="K42" s="13"/>
      <c r="L42" s="99"/>
    </row>
    <row r="43" spans="4:12" ht="15.75" customHeight="1" x14ac:dyDescent="0.2">
      <c r="D43" s="186" t="s">
        <v>75</v>
      </c>
      <c r="E43" s="187"/>
      <c r="F43" s="188"/>
      <c r="G43" s="189"/>
      <c r="H43" s="190">
        <v>11</v>
      </c>
      <c r="I43" s="191">
        <f>H43*100/$H$80</f>
        <v>3.3232628398791539</v>
      </c>
      <c r="L43" s="99"/>
    </row>
    <row r="44" spans="4:12" ht="15.75" customHeight="1" x14ac:dyDescent="0.2">
      <c r="D44" s="186" t="s">
        <v>72</v>
      </c>
      <c r="E44" s="187"/>
      <c r="F44" s="188"/>
      <c r="G44" s="189"/>
      <c r="H44" s="190">
        <v>8</v>
      </c>
      <c r="I44" s="191">
        <f t="shared" si="0"/>
        <v>2.416918429003021</v>
      </c>
      <c r="L44" s="99"/>
    </row>
    <row r="45" spans="4:12" ht="15.75" customHeight="1" x14ac:dyDescent="0.2">
      <c r="D45" s="186" t="s">
        <v>85</v>
      </c>
      <c r="E45" s="187"/>
      <c r="F45" s="188"/>
      <c r="G45" s="189"/>
      <c r="H45" s="190">
        <v>5</v>
      </c>
      <c r="I45" s="191">
        <f t="shared" si="0"/>
        <v>1.5105740181268883</v>
      </c>
      <c r="L45" s="100"/>
    </row>
    <row r="46" spans="4:12" ht="15.75" customHeight="1" x14ac:dyDescent="0.2">
      <c r="D46" s="186" t="s">
        <v>130</v>
      </c>
      <c r="E46" s="187"/>
      <c r="F46" s="188"/>
      <c r="G46" s="189"/>
      <c r="H46" s="190">
        <v>2</v>
      </c>
      <c r="I46" s="191">
        <f t="shared" si="0"/>
        <v>0.60422960725075525</v>
      </c>
      <c r="L46" s="99"/>
    </row>
    <row r="47" spans="4:12" ht="15.75" customHeight="1" x14ac:dyDescent="0.2">
      <c r="D47" s="186" t="s">
        <v>131</v>
      </c>
      <c r="E47" s="187"/>
      <c r="F47" s="188"/>
      <c r="G47" s="189"/>
      <c r="H47" s="190">
        <v>1</v>
      </c>
      <c r="I47" s="191">
        <f t="shared" si="0"/>
        <v>0.30211480362537763</v>
      </c>
      <c r="L47" s="99"/>
    </row>
    <row r="48" spans="4:12" ht="15.75" customHeight="1" x14ac:dyDescent="0.2">
      <c r="D48" s="186" t="s">
        <v>67</v>
      </c>
      <c r="E48" s="187"/>
      <c r="F48" s="188"/>
      <c r="G48" s="189"/>
      <c r="H48" s="190">
        <v>4</v>
      </c>
      <c r="I48" s="191">
        <f t="shared" si="0"/>
        <v>1.2084592145015105</v>
      </c>
      <c r="L48" s="99"/>
    </row>
    <row r="49" spans="3:15" ht="15.75" customHeight="1" x14ac:dyDescent="0.2">
      <c r="D49" s="186" t="s">
        <v>16</v>
      </c>
      <c r="E49" s="187"/>
      <c r="F49" s="188"/>
      <c r="G49" s="189"/>
      <c r="H49" s="190">
        <v>19</v>
      </c>
      <c r="I49" s="191">
        <f t="shared" si="0"/>
        <v>5.7401812688821749</v>
      </c>
      <c r="L49" s="99"/>
    </row>
    <row r="50" spans="3:15" ht="15.75" customHeight="1" x14ac:dyDescent="0.2">
      <c r="D50" s="186" t="s">
        <v>105</v>
      </c>
      <c r="E50" s="187"/>
      <c r="F50" s="188"/>
      <c r="G50" s="189"/>
      <c r="H50" s="190">
        <v>1</v>
      </c>
      <c r="I50" s="191">
        <f t="shared" si="0"/>
        <v>0.30211480362537763</v>
      </c>
      <c r="L50" s="99"/>
    </row>
    <row r="51" spans="3:15" ht="15.75" customHeight="1" x14ac:dyDescent="0.2">
      <c r="D51" s="186" t="s">
        <v>92</v>
      </c>
      <c r="E51" s="187"/>
      <c r="F51" s="188"/>
      <c r="G51" s="189"/>
      <c r="H51" s="190">
        <v>2</v>
      </c>
      <c r="I51" s="191">
        <f t="shared" si="0"/>
        <v>0.60422960725075525</v>
      </c>
      <c r="L51" s="100"/>
    </row>
    <row r="52" spans="3:15" ht="15.75" customHeight="1" x14ac:dyDescent="0.2">
      <c r="D52" s="186" t="s">
        <v>132</v>
      </c>
      <c r="E52" s="187"/>
      <c r="F52" s="188"/>
      <c r="G52" s="189"/>
      <c r="H52" s="190">
        <v>1</v>
      </c>
      <c r="I52" s="191">
        <f t="shared" si="0"/>
        <v>0.30211480362537763</v>
      </c>
      <c r="L52" s="99"/>
    </row>
    <row r="53" spans="3:15" ht="15.75" customHeight="1" x14ac:dyDescent="0.2">
      <c r="D53" s="186" t="s">
        <v>123</v>
      </c>
      <c r="E53" s="187"/>
      <c r="F53" s="188"/>
      <c r="G53" s="189"/>
      <c r="H53" s="190">
        <v>1</v>
      </c>
      <c r="I53" s="191">
        <f t="shared" si="0"/>
        <v>0.30211480362537763</v>
      </c>
      <c r="L53" s="99"/>
    </row>
    <row r="54" spans="3:15" ht="15.75" customHeight="1" x14ac:dyDescent="0.2">
      <c r="D54" s="186" t="s">
        <v>133</v>
      </c>
      <c r="E54" s="187"/>
      <c r="F54" s="187"/>
      <c r="G54" s="196"/>
      <c r="H54" s="190">
        <v>1</v>
      </c>
      <c r="I54" s="191">
        <f t="shared" si="0"/>
        <v>0.30211480362537763</v>
      </c>
      <c r="L54" s="100"/>
    </row>
    <row r="55" spans="3:15" ht="15.75" customHeight="1" x14ac:dyDescent="0.2">
      <c r="D55" s="186" t="s">
        <v>41</v>
      </c>
      <c r="E55" s="187"/>
      <c r="F55" s="188"/>
      <c r="G55" s="189"/>
      <c r="H55" s="190">
        <v>9</v>
      </c>
      <c r="I55" s="191">
        <f t="shared" si="0"/>
        <v>2.7190332326283988</v>
      </c>
      <c r="L55" s="99"/>
    </row>
    <row r="56" spans="3:15" ht="15.75" customHeight="1" x14ac:dyDescent="0.2">
      <c r="D56" s="186" t="s">
        <v>96</v>
      </c>
      <c r="E56" s="187"/>
      <c r="F56" s="187"/>
      <c r="G56" s="196"/>
      <c r="H56" s="190">
        <v>1</v>
      </c>
      <c r="I56" s="191">
        <f t="shared" si="0"/>
        <v>0.30211480362537763</v>
      </c>
      <c r="L56" s="99"/>
    </row>
    <row r="57" spans="3:15" ht="15.75" customHeight="1" x14ac:dyDescent="0.2">
      <c r="D57" s="186" t="s">
        <v>93</v>
      </c>
      <c r="E57" s="187"/>
      <c r="F57" s="187"/>
      <c r="G57" s="196"/>
      <c r="H57" s="190">
        <v>2</v>
      </c>
      <c r="I57" s="191">
        <f t="shared" si="0"/>
        <v>0.60422960725075525</v>
      </c>
      <c r="L57" s="99"/>
    </row>
    <row r="58" spans="3:15" ht="15.75" customHeight="1" x14ac:dyDescent="0.2">
      <c r="D58" s="186" t="s">
        <v>106</v>
      </c>
      <c r="E58" s="187"/>
      <c r="F58" s="188"/>
      <c r="G58" s="189"/>
      <c r="H58" s="190">
        <v>5</v>
      </c>
      <c r="I58" s="191">
        <f t="shared" si="0"/>
        <v>1.5105740181268883</v>
      </c>
      <c r="L58" s="99"/>
    </row>
    <row r="59" spans="3:15" ht="15.75" customHeight="1" x14ac:dyDescent="0.2">
      <c r="D59" s="186" t="s">
        <v>124</v>
      </c>
      <c r="E59" s="187"/>
      <c r="F59" s="188"/>
      <c r="G59" s="189"/>
      <c r="H59" s="190">
        <v>3</v>
      </c>
      <c r="I59" s="191">
        <f t="shared" si="0"/>
        <v>0.90634441087613293</v>
      </c>
      <c r="L59" s="99"/>
    </row>
    <row r="60" spans="3:15" ht="15.75" customHeight="1" x14ac:dyDescent="0.2">
      <c r="D60" s="186" t="s">
        <v>134</v>
      </c>
      <c r="E60" s="187"/>
      <c r="F60" s="188"/>
      <c r="G60" s="189"/>
      <c r="H60" s="190">
        <v>2</v>
      </c>
      <c r="I60" s="191">
        <f t="shared" si="0"/>
        <v>0.60422960725075525</v>
      </c>
      <c r="L60" s="99"/>
    </row>
    <row r="61" spans="3:15" ht="15.75" customHeight="1" x14ac:dyDescent="0.2">
      <c r="D61" s="152" t="s">
        <v>135</v>
      </c>
      <c r="E61" s="153"/>
      <c r="F61" s="153"/>
      <c r="G61" s="164"/>
      <c r="H61" s="183">
        <v>1</v>
      </c>
      <c r="I61" s="184">
        <f t="shared" si="0"/>
        <v>0.30211480362537763</v>
      </c>
      <c r="L61" s="99"/>
    </row>
    <row r="62" spans="3:15" ht="15.75" customHeight="1" x14ac:dyDescent="0.2">
      <c r="D62" s="140"/>
      <c r="E62" s="140"/>
      <c r="F62" s="140"/>
      <c r="G62" s="140"/>
      <c r="H62" s="106"/>
      <c r="I62" s="165" t="s">
        <v>152</v>
      </c>
      <c r="L62" s="99"/>
    </row>
    <row r="63" spans="3:15" s="13" customFormat="1" ht="15.95" customHeight="1" x14ac:dyDescent="0.2">
      <c r="D63" s="32" t="s">
        <v>103</v>
      </c>
      <c r="E63" s="32"/>
      <c r="F63" s="3"/>
      <c r="G63" s="3"/>
      <c r="H63" s="3"/>
      <c r="I63" s="3"/>
      <c r="J63" s="3"/>
      <c r="K63" s="3"/>
      <c r="O63" s="2"/>
    </row>
    <row r="64" spans="3:15" s="13" customFormat="1" ht="6.95" customHeight="1" x14ac:dyDescent="0.2">
      <c r="C64" s="3"/>
      <c r="D64" s="14"/>
      <c r="E64" s="14"/>
      <c r="F64" s="3"/>
      <c r="G64" s="3"/>
      <c r="H64" s="3"/>
      <c r="I64" s="3"/>
      <c r="J64" s="3"/>
      <c r="K64" s="3"/>
      <c r="O64" s="2"/>
    </row>
    <row r="65" spans="2:12" ht="18" customHeight="1" x14ac:dyDescent="0.2">
      <c r="B65" s="13"/>
      <c r="D65" s="112" t="s">
        <v>15</v>
      </c>
      <c r="E65" s="111"/>
      <c r="F65" s="111"/>
      <c r="G65" s="117"/>
      <c r="H65" s="33" t="s">
        <v>30</v>
      </c>
      <c r="I65" s="33" t="s">
        <v>31</v>
      </c>
      <c r="K65" s="242"/>
    </row>
    <row r="66" spans="2:12" ht="15.75" customHeight="1" x14ac:dyDescent="0.2">
      <c r="D66" s="139" t="s">
        <v>94</v>
      </c>
      <c r="E66" s="140"/>
      <c r="F66" s="140"/>
      <c r="G66" s="181"/>
      <c r="H66" s="106">
        <v>5</v>
      </c>
      <c r="I66" s="182">
        <f t="shared" ref="I66:I78" si="1">H66*100/$H$80</f>
        <v>1.5105740181268883</v>
      </c>
      <c r="L66" s="99"/>
    </row>
    <row r="67" spans="2:12" ht="15.75" customHeight="1" x14ac:dyDescent="0.2">
      <c r="D67" s="186" t="s">
        <v>136</v>
      </c>
      <c r="E67" s="187"/>
      <c r="F67" s="188"/>
      <c r="G67" s="189"/>
      <c r="H67" s="197">
        <v>1</v>
      </c>
      <c r="I67" s="191">
        <f t="shared" si="1"/>
        <v>0.30211480362537763</v>
      </c>
      <c r="L67" s="99"/>
    </row>
    <row r="68" spans="2:12" ht="15.75" customHeight="1" x14ac:dyDescent="0.2">
      <c r="D68" s="186" t="s">
        <v>14</v>
      </c>
      <c r="E68" s="187"/>
      <c r="F68" s="188"/>
      <c r="G68" s="189"/>
      <c r="H68" s="197">
        <v>12</v>
      </c>
      <c r="I68" s="191">
        <f t="shared" si="1"/>
        <v>3.6253776435045317</v>
      </c>
      <c r="L68" s="99"/>
    </row>
    <row r="69" spans="2:12" ht="15.75" customHeight="1" x14ac:dyDescent="0.2">
      <c r="D69" s="186" t="s">
        <v>12</v>
      </c>
      <c r="E69" s="187"/>
      <c r="F69" s="187"/>
      <c r="G69" s="196"/>
      <c r="H69" s="197">
        <v>14</v>
      </c>
      <c r="I69" s="191">
        <f t="shared" si="1"/>
        <v>4.2296072507552873</v>
      </c>
      <c r="L69" s="99"/>
    </row>
    <row r="70" spans="2:12" ht="15.75" customHeight="1" x14ac:dyDescent="0.2">
      <c r="D70" s="186" t="s">
        <v>40</v>
      </c>
      <c r="E70" s="187"/>
      <c r="F70" s="187"/>
      <c r="G70" s="196"/>
      <c r="H70" s="197">
        <v>6</v>
      </c>
      <c r="I70" s="191">
        <f t="shared" si="1"/>
        <v>1.8126888217522659</v>
      </c>
      <c r="L70" s="99"/>
    </row>
    <row r="71" spans="2:12" ht="15.75" customHeight="1" x14ac:dyDescent="0.2">
      <c r="D71" s="186" t="s">
        <v>97</v>
      </c>
      <c r="E71" s="187"/>
      <c r="F71" s="188"/>
      <c r="G71" s="189"/>
      <c r="H71" s="197">
        <v>2</v>
      </c>
      <c r="I71" s="191">
        <f t="shared" si="1"/>
        <v>0.60422960725075525</v>
      </c>
      <c r="L71" s="99"/>
    </row>
    <row r="72" spans="2:12" ht="15.75" customHeight="1" x14ac:dyDescent="0.2">
      <c r="D72" s="186" t="s">
        <v>137</v>
      </c>
      <c r="E72" s="187"/>
      <c r="F72" s="188"/>
      <c r="G72" s="189"/>
      <c r="H72" s="197">
        <v>1</v>
      </c>
      <c r="I72" s="191">
        <f t="shared" si="1"/>
        <v>0.30211480362537763</v>
      </c>
      <c r="L72" s="99"/>
    </row>
    <row r="73" spans="2:12" ht="15.75" customHeight="1" x14ac:dyDescent="0.2">
      <c r="D73" s="186" t="s">
        <v>141</v>
      </c>
      <c r="E73" s="187"/>
      <c r="F73" s="187"/>
      <c r="G73" s="196"/>
      <c r="H73" s="197">
        <v>3</v>
      </c>
      <c r="I73" s="191">
        <f t="shared" si="1"/>
        <v>0.90634441087613293</v>
      </c>
      <c r="L73" s="99"/>
    </row>
    <row r="74" spans="2:12" ht="15.75" customHeight="1" x14ac:dyDescent="0.2">
      <c r="D74" s="186" t="s">
        <v>155</v>
      </c>
      <c r="E74" s="187"/>
      <c r="F74" s="187"/>
      <c r="G74" s="196"/>
      <c r="H74" s="197">
        <v>1</v>
      </c>
      <c r="I74" s="191">
        <f t="shared" si="1"/>
        <v>0.30211480362537763</v>
      </c>
      <c r="L74" s="99"/>
    </row>
    <row r="75" spans="2:12" ht="15.75" customHeight="1" x14ac:dyDescent="0.2">
      <c r="D75" s="186" t="s">
        <v>138</v>
      </c>
      <c r="E75" s="187"/>
      <c r="F75" s="188"/>
      <c r="G75" s="189"/>
      <c r="H75" s="197">
        <v>1</v>
      </c>
      <c r="I75" s="191">
        <f t="shared" si="1"/>
        <v>0.30211480362537763</v>
      </c>
      <c r="L75" s="99"/>
    </row>
    <row r="76" spans="2:12" ht="15.75" customHeight="1" x14ac:dyDescent="0.2">
      <c r="D76" s="186" t="s">
        <v>107</v>
      </c>
      <c r="E76" s="187"/>
      <c r="F76" s="188"/>
      <c r="G76" s="189"/>
      <c r="H76" s="197">
        <v>1</v>
      </c>
      <c r="I76" s="191">
        <f t="shared" si="1"/>
        <v>0.30211480362537763</v>
      </c>
      <c r="L76" s="99"/>
    </row>
    <row r="77" spans="2:12" ht="15.75" customHeight="1" x14ac:dyDescent="0.2">
      <c r="D77" s="186" t="s">
        <v>108</v>
      </c>
      <c r="E77" s="187"/>
      <c r="F77" s="187"/>
      <c r="G77" s="196"/>
      <c r="H77" s="197">
        <v>1</v>
      </c>
      <c r="I77" s="191">
        <f t="shared" si="1"/>
        <v>0.30211480362537763</v>
      </c>
      <c r="L77" s="99"/>
    </row>
    <row r="78" spans="2:12" ht="15.75" customHeight="1" x14ac:dyDescent="0.2">
      <c r="D78" s="186" t="s">
        <v>139</v>
      </c>
      <c r="E78" s="187"/>
      <c r="F78" s="187"/>
      <c r="G78" s="196"/>
      <c r="H78" s="197">
        <v>2</v>
      </c>
      <c r="I78" s="191">
        <f t="shared" si="1"/>
        <v>0.60422960725075525</v>
      </c>
      <c r="L78" s="99"/>
    </row>
    <row r="79" spans="2:12" ht="15.75" customHeight="1" x14ac:dyDescent="0.2">
      <c r="D79" s="152" t="s">
        <v>140</v>
      </c>
      <c r="E79" s="153"/>
      <c r="F79" s="154"/>
      <c r="G79" s="155"/>
      <c r="H79" s="185">
        <v>1</v>
      </c>
      <c r="I79" s="184">
        <f>H79*100/$H$80</f>
        <v>0.30211480362537763</v>
      </c>
      <c r="L79" s="99"/>
    </row>
    <row r="80" spans="2:12" ht="15.75" customHeight="1" x14ac:dyDescent="0.2">
      <c r="D80" s="18"/>
      <c r="E80" s="19"/>
      <c r="F80" s="110"/>
      <c r="G80" s="113" t="s">
        <v>1</v>
      </c>
      <c r="H80" s="107">
        <f>SUM(H27:H79)</f>
        <v>331</v>
      </c>
      <c r="I80" s="103">
        <f>(H80*100)/$H$80</f>
        <v>100</v>
      </c>
    </row>
    <row r="81" spans="3:13" ht="15.75" customHeight="1" x14ac:dyDescent="0.2">
      <c r="C81" s="3"/>
      <c r="D81" s="14" t="s">
        <v>116</v>
      </c>
      <c r="E81" s="14"/>
      <c r="K81" s="3"/>
    </row>
    <row r="82" spans="3:13" ht="12" customHeight="1" x14ac:dyDescent="0.2">
      <c r="C82" s="3"/>
      <c r="D82" s="76"/>
      <c r="E82" s="14"/>
      <c r="K82" s="3"/>
    </row>
    <row r="83" spans="3:13" ht="15.95" customHeight="1" x14ac:dyDescent="0.2">
      <c r="C83" s="3"/>
      <c r="D83" s="32" t="s">
        <v>81</v>
      </c>
      <c r="E83" s="14"/>
      <c r="K83" s="3"/>
    </row>
    <row r="84" spans="3:13" ht="6.95" customHeight="1" x14ac:dyDescent="0.2">
      <c r="C84" s="3"/>
      <c r="D84" s="14"/>
      <c r="E84" s="14"/>
      <c r="K84" s="3"/>
    </row>
    <row r="85" spans="3:13" ht="18" customHeight="1" x14ac:dyDescent="0.2">
      <c r="C85" s="3"/>
      <c r="D85" s="73" t="s">
        <v>61</v>
      </c>
      <c r="E85" s="94"/>
      <c r="F85" s="74"/>
      <c r="G85" s="74"/>
      <c r="H85" s="74"/>
      <c r="I85" s="75"/>
      <c r="J85" s="90" t="s">
        <v>38</v>
      </c>
      <c r="K85" s="90" t="s">
        <v>5</v>
      </c>
      <c r="M85" s="242"/>
    </row>
    <row r="86" spans="3:13" ht="25.5" customHeight="1" x14ac:dyDescent="0.2">
      <c r="C86" s="3"/>
      <c r="D86" s="250" t="s">
        <v>125</v>
      </c>
      <c r="E86" s="251"/>
      <c r="F86" s="251"/>
      <c r="G86" s="251"/>
      <c r="H86" s="251"/>
      <c r="I86" s="252"/>
      <c r="J86" s="89">
        <v>18</v>
      </c>
      <c r="K86" s="156">
        <f t="shared" ref="K86:K91" si="2">(J86*100)/$J$92</f>
        <v>19.35483870967742</v>
      </c>
    </row>
    <row r="87" spans="3:13" ht="15.95" customHeight="1" x14ac:dyDescent="0.2">
      <c r="C87" s="3"/>
      <c r="D87" s="203" t="s">
        <v>95</v>
      </c>
      <c r="E87" s="204"/>
      <c r="F87" s="204"/>
      <c r="G87" s="204"/>
      <c r="H87" s="204"/>
      <c r="I87" s="204"/>
      <c r="J87" s="205">
        <v>16</v>
      </c>
      <c r="K87" s="206">
        <f t="shared" si="2"/>
        <v>17.204301075268816</v>
      </c>
    </row>
    <row r="88" spans="3:13" ht="15.95" customHeight="1" x14ac:dyDescent="0.2">
      <c r="C88" s="3"/>
      <c r="D88" s="203" t="s">
        <v>17</v>
      </c>
      <c r="E88" s="204"/>
      <c r="F88" s="204"/>
      <c r="G88" s="204"/>
      <c r="H88" s="204"/>
      <c r="I88" s="204"/>
      <c r="J88" s="205">
        <v>24</v>
      </c>
      <c r="K88" s="206">
        <f t="shared" si="2"/>
        <v>25.806451612903224</v>
      </c>
    </row>
    <row r="89" spans="3:13" ht="15.95" customHeight="1" x14ac:dyDescent="0.2">
      <c r="C89" s="3"/>
      <c r="D89" s="207" t="s">
        <v>74</v>
      </c>
      <c r="E89" s="204"/>
      <c r="F89" s="204"/>
      <c r="G89" s="204"/>
      <c r="H89" s="204"/>
      <c r="I89" s="204"/>
      <c r="J89" s="205">
        <v>10</v>
      </c>
      <c r="K89" s="192">
        <f t="shared" si="2"/>
        <v>10.75268817204301</v>
      </c>
    </row>
    <row r="90" spans="3:13" ht="15.95" customHeight="1" x14ac:dyDescent="0.2">
      <c r="C90" s="3"/>
      <c r="D90" s="203" t="s">
        <v>88</v>
      </c>
      <c r="E90" s="204"/>
      <c r="F90" s="204"/>
      <c r="G90" s="204"/>
      <c r="H90" s="204"/>
      <c r="I90" s="204"/>
      <c r="J90" s="205">
        <v>12</v>
      </c>
      <c r="K90" s="206">
        <f t="shared" si="2"/>
        <v>12.903225806451612</v>
      </c>
    </row>
    <row r="91" spans="3:13" ht="15.95" customHeight="1" x14ac:dyDescent="0.2">
      <c r="C91" s="3"/>
      <c r="D91" s="198" t="s">
        <v>86</v>
      </c>
      <c r="E91" s="199"/>
      <c r="F91" s="200"/>
      <c r="G91" s="200"/>
      <c r="H91" s="200"/>
      <c r="I91" s="200"/>
      <c r="J91" s="201">
        <v>13</v>
      </c>
      <c r="K91" s="202">
        <f t="shared" si="2"/>
        <v>13.978494623655914</v>
      </c>
    </row>
    <row r="92" spans="3:13" ht="15.95" customHeight="1" x14ac:dyDescent="0.2">
      <c r="C92" s="3"/>
      <c r="D92" s="22"/>
      <c r="E92" s="23"/>
      <c r="F92" s="23"/>
      <c r="G92" s="23"/>
      <c r="H92" s="23"/>
      <c r="I92" s="24" t="s">
        <v>1</v>
      </c>
      <c r="J92" s="25">
        <f>SUM(J86:J91)</f>
        <v>93</v>
      </c>
      <c r="K92" s="103">
        <f t="shared" ref="K92" si="3">(J92*100)/$J$92</f>
        <v>100</v>
      </c>
    </row>
    <row r="93" spans="3:13" ht="15.95" customHeight="1" x14ac:dyDescent="0.2">
      <c r="C93" s="3"/>
      <c r="D93" s="14" t="s">
        <v>116</v>
      </c>
      <c r="E93" s="14"/>
      <c r="F93" s="3"/>
      <c r="G93" s="3"/>
      <c r="H93" s="3"/>
      <c r="I93" s="3"/>
      <c r="J93" s="3"/>
      <c r="K93" s="3"/>
    </row>
    <row r="94" spans="3:13" ht="15.95" customHeight="1" x14ac:dyDescent="0.2">
      <c r="C94" s="3"/>
      <c r="D94" s="14"/>
      <c r="E94" s="14"/>
      <c r="F94" s="3"/>
      <c r="G94" s="3"/>
      <c r="H94" s="3"/>
      <c r="I94" s="3"/>
      <c r="J94" s="3"/>
      <c r="K94" s="3"/>
    </row>
    <row r="95" spans="3:13" ht="15.95" customHeight="1" x14ac:dyDescent="0.2">
      <c r="C95" s="3"/>
      <c r="D95" s="14"/>
      <c r="E95" s="14"/>
      <c r="K95" s="3"/>
    </row>
    <row r="96" spans="3:13" ht="15.75" customHeight="1" x14ac:dyDescent="0.2"/>
    <row r="97" spans="2:13" ht="6.75" customHeight="1" x14ac:dyDescent="0.2"/>
    <row r="98" spans="2:13" ht="6.95" customHeight="1" x14ac:dyDescent="0.2"/>
    <row r="99" spans="2:13" ht="15.75" customHeight="1" x14ac:dyDescent="0.2">
      <c r="D99" s="32" t="s">
        <v>35</v>
      </c>
      <c r="E99" s="32"/>
    </row>
    <row r="100" spans="2:13" ht="6.95" customHeight="1" x14ac:dyDescent="0.2"/>
    <row r="101" spans="2:13" ht="18" customHeight="1" x14ac:dyDescent="0.2">
      <c r="D101" s="170" t="s">
        <v>15</v>
      </c>
      <c r="E101" s="49"/>
      <c r="F101" s="49"/>
      <c r="G101" s="50"/>
      <c r="H101" s="33" t="s">
        <v>30</v>
      </c>
      <c r="I101" s="33" t="s">
        <v>31</v>
      </c>
      <c r="K101" s="242"/>
    </row>
    <row r="102" spans="2:13" ht="15.75" customHeight="1" x14ac:dyDescent="0.2">
      <c r="D102" s="176" t="s">
        <v>154</v>
      </c>
      <c r="E102" s="177"/>
      <c r="F102" s="177"/>
      <c r="G102" s="208"/>
      <c r="H102" s="180">
        <v>2</v>
      </c>
      <c r="I102" s="114">
        <f t="shared" ref="I102:I130" si="4">H102*100/$H$144</f>
        <v>1.3513513513513513</v>
      </c>
      <c r="K102" s="99"/>
    </row>
    <row r="103" spans="2:13" ht="15.75" customHeight="1" x14ac:dyDescent="0.2">
      <c r="D103" s="186" t="s">
        <v>127</v>
      </c>
      <c r="E103" s="187"/>
      <c r="F103" s="187"/>
      <c r="G103" s="212"/>
      <c r="H103" s="213">
        <v>1</v>
      </c>
      <c r="I103" s="191">
        <f t="shared" si="4"/>
        <v>0.67567567567567566</v>
      </c>
      <c r="K103" s="99"/>
    </row>
    <row r="104" spans="2:13" ht="15.75" customHeight="1" x14ac:dyDescent="0.2">
      <c r="D104" s="186" t="s">
        <v>90</v>
      </c>
      <c r="E104" s="187"/>
      <c r="F104" s="187"/>
      <c r="G104" s="212"/>
      <c r="H104" s="213">
        <v>3</v>
      </c>
      <c r="I104" s="191">
        <f t="shared" si="4"/>
        <v>2.0270270270270272</v>
      </c>
      <c r="K104" s="99"/>
    </row>
    <row r="105" spans="2:13" ht="15.75" customHeight="1" x14ac:dyDescent="0.2">
      <c r="D105" s="193" t="s">
        <v>153</v>
      </c>
      <c r="E105" s="194"/>
      <c r="F105" s="194"/>
      <c r="G105" s="212"/>
      <c r="H105" s="213">
        <v>1</v>
      </c>
      <c r="I105" s="191">
        <f t="shared" si="4"/>
        <v>0.67567567567567566</v>
      </c>
      <c r="K105" s="99"/>
    </row>
    <row r="106" spans="2:13" ht="15.75" customHeight="1" x14ac:dyDescent="0.2">
      <c r="B106" s="13"/>
      <c r="D106" s="186" t="s">
        <v>68</v>
      </c>
      <c r="E106" s="187"/>
      <c r="F106" s="187"/>
      <c r="G106" s="212"/>
      <c r="H106" s="213">
        <v>1</v>
      </c>
      <c r="I106" s="191">
        <f t="shared" si="4"/>
        <v>0.67567567567567566</v>
      </c>
      <c r="K106" s="99"/>
    </row>
    <row r="107" spans="2:13" ht="15.75" customHeight="1" x14ac:dyDescent="0.2">
      <c r="D107" s="186" t="s">
        <v>121</v>
      </c>
      <c r="E107" s="187"/>
      <c r="F107" s="187"/>
      <c r="G107" s="212"/>
      <c r="H107" s="213">
        <v>2</v>
      </c>
      <c r="I107" s="191">
        <f t="shared" si="4"/>
        <v>1.3513513513513513</v>
      </c>
      <c r="K107" s="99"/>
    </row>
    <row r="108" spans="2:13" ht="15.75" customHeight="1" x14ac:dyDescent="0.2">
      <c r="D108" s="186" t="s">
        <v>13</v>
      </c>
      <c r="E108" s="187"/>
      <c r="F108" s="187"/>
      <c r="G108" s="212"/>
      <c r="H108" s="213">
        <v>14</v>
      </c>
      <c r="I108" s="191">
        <f t="shared" si="4"/>
        <v>9.4594594594594597</v>
      </c>
      <c r="K108" s="99"/>
    </row>
    <row r="109" spans="2:13" ht="15.75" customHeight="1" x14ac:dyDescent="0.2">
      <c r="D109" s="186" t="s">
        <v>66</v>
      </c>
      <c r="E109" s="187"/>
      <c r="F109" s="187"/>
      <c r="G109" s="212"/>
      <c r="H109" s="213">
        <v>9</v>
      </c>
      <c r="I109" s="191">
        <f t="shared" si="4"/>
        <v>6.0810810810810807</v>
      </c>
      <c r="K109" s="99"/>
    </row>
    <row r="110" spans="2:13" ht="15.75" customHeight="1" x14ac:dyDescent="0.2">
      <c r="D110" s="186" t="s">
        <v>122</v>
      </c>
      <c r="E110" s="187"/>
      <c r="F110" s="187"/>
      <c r="G110" s="212"/>
      <c r="H110" s="213">
        <v>1</v>
      </c>
      <c r="I110" s="191">
        <f t="shared" si="4"/>
        <v>0.67567567567567566</v>
      </c>
      <c r="K110" s="99"/>
    </row>
    <row r="111" spans="2:13" ht="15.75" customHeight="1" x14ac:dyDescent="0.2">
      <c r="D111" s="186" t="s">
        <v>84</v>
      </c>
      <c r="E111" s="187"/>
      <c r="F111" s="187"/>
      <c r="G111" s="212"/>
      <c r="H111" s="213">
        <v>4</v>
      </c>
      <c r="I111" s="191">
        <f t="shared" si="4"/>
        <v>2.7027027027027026</v>
      </c>
      <c r="K111" s="99"/>
      <c r="M111" s="13"/>
    </row>
    <row r="112" spans="2:13" ht="15.75" customHeight="1" x14ac:dyDescent="0.2">
      <c r="D112" s="186" t="s">
        <v>11</v>
      </c>
      <c r="E112" s="187"/>
      <c r="F112" s="187"/>
      <c r="G112" s="212"/>
      <c r="H112" s="213">
        <v>53</v>
      </c>
      <c r="I112" s="191">
        <f t="shared" si="4"/>
        <v>35.810810810810814</v>
      </c>
      <c r="K112" s="99"/>
      <c r="L112" s="13"/>
    </row>
    <row r="113" spans="4:11" ht="15.75" customHeight="1" x14ac:dyDescent="0.2">
      <c r="D113" s="186" t="s">
        <v>91</v>
      </c>
      <c r="E113" s="187"/>
      <c r="F113" s="187"/>
      <c r="G113" s="212"/>
      <c r="H113" s="213">
        <v>1</v>
      </c>
      <c r="I113" s="191">
        <f t="shared" si="4"/>
        <v>0.67567567567567566</v>
      </c>
      <c r="K113" s="99"/>
    </row>
    <row r="114" spans="4:11" ht="15.75" customHeight="1" x14ac:dyDescent="0.2">
      <c r="D114" s="186" t="s">
        <v>75</v>
      </c>
      <c r="E114" s="187"/>
      <c r="F114" s="187"/>
      <c r="G114" s="212"/>
      <c r="H114" s="213">
        <v>2</v>
      </c>
      <c r="I114" s="191">
        <f t="shared" si="4"/>
        <v>1.3513513513513513</v>
      </c>
      <c r="K114" s="99"/>
    </row>
    <row r="115" spans="4:11" ht="15.75" customHeight="1" x14ac:dyDescent="0.2">
      <c r="D115" s="186" t="s">
        <v>72</v>
      </c>
      <c r="E115" s="187"/>
      <c r="F115" s="187"/>
      <c r="G115" s="212"/>
      <c r="H115" s="213">
        <v>3</v>
      </c>
      <c r="I115" s="191">
        <f t="shared" si="4"/>
        <v>2.0270270270270272</v>
      </c>
      <c r="K115" s="99"/>
    </row>
    <row r="116" spans="4:11" ht="15.75" customHeight="1" x14ac:dyDescent="0.2">
      <c r="D116" s="186" t="s">
        <v>85</v>
      </c>
      <c r="E116" s="187"/>
      <c r="F116" s="187"/>
      <c r="G116" s="212"/>
      <c r="H116" s="213">
        <v>2</v>
      </c>
      <c r="I116" s="191">
        <f t="shared" si="4"/>
        <v>1.3513513513513513</v>
      </c>
      <c r="K116" s="99"/>
    </row>
    <row r="117" spans="4:11" ht="15.75" customHeight="1" x14ac:dyDescent="0.2">
      <c r="D117" s="186" t="s">
        <v>131</v>
      </c>
      <c r="E117" s="187"/>
      <c r="F117" s="187"/>
      <c r="G117" s="212"/>
      <c r="H117" s="213">
        <v>1</v>
      </c>
      <c r="I117" s="191">
        <f t="shared" si="4"/>
        <v>0.67567567567567566</v>
      </c>
      <c r="K117" s="99"/>
    </row>
    <row r="118" spans="4:11" ht="15.75" customHeight="1" x14ac:dyDescent="0.2">
      <c r="D118" s="186" t="s">
        <v>67</v>
      </c>
      <c r="E118" s="187"/>
      <c r="F118" s="187"/>
      <c r="G118" s="212"/>
      <c r="H118" s="213">
        <v>2</v>
      </c>
      <c r="I118" s="191">
        <f t="shared" si="4"/>
        <v>1.3513513513513513</v>
      </c>
      <c r="K118" s="99"/>
    </row>
    <row r="119" spans="4:11" ht="15.75" customHeight="1" x14ac:dyDescent="0.2">
      <c r="D119" s="186" t="s">
        <v>16</v>
      </c>
      <c r="E119" s="187"/>
      <c r="F119" s="187"/>
      <c r="G119" s="212"/>
      <c r="H119" s="213">
        <v>9</v>
      </c>
      <c r="I119" s="191">
        <f t="shared" si="4"/>
        <v>6.0810810810810807</v>
      </c>
      <c r="K119" s="99"/>
    </row>
    <row r="120" spans="4:11" ht="15.75" customHeight="1" x14ac:dyDescent="0.2">
      <c r="D120" s="186" t="s">
        <v>105</v>
      </c>
      <c r="E120" s="187"/>
      <c r="F120" s="187"/>
      <c r="G120" s="212"/>
      <c r="H120" s="213">
        <v>1</v>
      </c>
      <c r="I120" s="191">
        <f t="shared" si="4"/>
        <v>0.67567567567567566</v>
      </c>
      <c r="K120" s="99"/>
    </row>
    <row r="121" spans="4:11" ht="15.75" customHeight="1" x14ac:dyDescent="0.2">
      <c r="D121" s="186" t="s">
        <v>92</v>
      </c>
      <c r="E121" s="187"/>
      <c r="F121" s="187"/>
      <c r="G121" s="212"/>
      <c r="H121" s="213">
        <v>1</v>
      </c>
      <c r="I121" s="191">
        <f t="shared" si="4"/>
        <v>0.67567567567567566</v>
      </c>
      <c r="K121" s="99"/>
    </row>
    <row r="122" spans="4:11" ht="15.75" customHeight="1" x14ac:dyDescent="0.2">
      <c r="D122" s="186" t="s">
        <v>132</v>
      </c>
      <c r="E122" s="187"/>
      <c r="F122" s="187"/>
      <c r="G122" s="212"/>
      <c r="H122" s="213">
        <v>1</v>
      </c>
      <c r="I122" s="191">
        <f t="shared" si="4"/>
        <v>0.67567567567567566</v>
      </c>
      <c r="K122" s="99"/>
    </row>
    <row r="123" spans="4:11" ht="15.75" customHeight="1" x14ac:dyDescent="0.2">
      <c r="D123" s="186" t="s">
        <v>41</v>
      </c>
      <c r="E123" s="187"/>
      <c r="F123" s="187"/>
      <c r="G123" s="212"/>
      <c r="H123" s="213">
        <v>1</v>
      </c>
      <c r="I123" s="191">
        <f t="shared" si="4"/>
        <v>0.67567567567567566</v>
      </c>
      <c r="K123" s="99"/>
    </row>
    <row r="124" spans="4:11" ht="15.75" customHeight="1" x14ac:dyDescent="0.2">
      <c r="D124" s="186" t="s">
        <v>93</v>
      </c>
      <c r="E124" s="187"/>
      <c r="F124" s="187"/>
      <c r="G124" s="212"/>
      <c r="H124" s="213">
        <v>2</v>
      </c>
      <c r="I124" s="191">
        <f t="shared" si="4"/>
        <v>1.3513513513513513</v>
      </c>
      <c r="K124" s="99"/>
    </row>
    <row r="125" spans="4:11" ht="15.75" customHeight="1" x14ac:dyDescent="0.2">
      <c r="D125" s="186" t="s">
        <v>106</v>
      </c>
      <c r="E125" s="187"/>
      <c r="F125" s="187"/>
      <c r="G125" s="212"/>
      <c r="H125" s="213">
        <v>1</v>
      </c>
      <c r="I125" s="191">
        <f t="shared" si="4"/>
        <v>0.67567567567567566</v>
      </c>
      <c r="K125" s="99"/>
    </row>
    <row r="126" spans="4:11" ht="15.75" customHeight="1" x14ac:dyDescent="0.2">
      <c r="D126" s="186" t="s">
        <v>124</v>
      </c>
      <c r="E126" s="187"/>
      <c r="F126" s="187"/>
      <c r="G126" s="212"/>
      <c r="H126" s="213">
        <v>3</v>
      </c>
      <c r="I126" s="191">
        <f t="shared" si="4"/>
        <v>2.0270270270270272</v>
      </c>
      <c r="K126" s="99"/>
    </row>
    <row r="127" spans="4:11" ht="15.75" customHeight="1" x14ac:dyDescent="0.2">
      <c r="D127" s="186" t="s">
        <v>134</v>
      </c>
      <c r="E127" s="187"/>
      <c r="F127" s="187"/>
      <c r="G127" s="212"/>
      <c r="H127" s="213">
        <v>1</v>
      </c>
      <c r="I127" s="191">
        <f t="shared" si="4"/>
        <v>0.67567567567567566</v>
      </c>
      <c r="K127" s="99"/>
    </row>
    <row r="128" spans="4:11" ht="15.75" customHeight="1" x14ac:dyDescent="0.2">
      <c r="D128" s="186" t="s">
        <v>135</v>
      </c>
      <c r="E128" s="187"/>
      <c r="F128" s="187"/>
      <c r="G128" s="212"/>
      <c r="H128" s="213">
        <v>1</v>
      </c>
      <c r="I128" s="191">
        <f t="shared" si="4"/>
        <v>0.67567567567567566</v>
      </c>
      <c r="K128" s="99"/>
    </row>
    <row r="129" spans="4:11" ht="15.75" customHeight="1" x14ac:dyDescent="0.2">
      <c r="D129" s="186" t="s">
        <v>94</v>
      </c>
      <c r="E129" s="187"/>
      <c r="F129" s="187"/>
      <c r="G129" s="212"/>
      <c r="H129" s="213">
        <v>2</v>
      </c>
      <c r="I129" s="191">
        <f t="shared" si="4"/>
        <v>1.3513513513513513</v>
      </c>
      <c r="K129" s="99"/>
    </row>
    <row r="130" spans="4:11" ht="15.75" customHeight="1" x14ac:dyDescent="0.2">
      <c r="D130" s="152" t="s">
        <v>14</v>
      </c>
      <c r="E130" s="153"/>
      <c r="F130" s="153"/>
      <c r="G130" s="210"/>
      <c r="H130" s="211">
        <v>5</v>
      </c>
      <c r="I130" s="184">
        <f t="shared" si="4"/>
        <v>3.3783783783783785</v>
      </c>
      <c r="K130" s="99"/>
    </row>
    <row r="131" spans="4:11" ht="15.75" customHeight="1" x14ac:dyDescent="0.2">
      <c r="D131" s="140"/>
      <c r="E131" s="140"/>
      <c r="F131" s="140"/>
      <c r="G131" s="166"/>
      <c r="H131" s="106"/>
      <c r="I131" s="165" t="s">
        <v>152</v>
      </c>
      <c r="K131" s="99"/>
    </row>
    <row r="132" spans="4:11" ht="15.75" customHeight="1" x14ac:dyDescent="0.2">
      <c r="D132" s="32" t="s">
        <v>35</v>
      </c>
      <c r="E132" s="32"/>
    </row>
    <row r="133" spans="4:11" ht="6.95" customHeight="1" x14ac:dyDescent="0.2"/>
    <row r="134" spans="4:11" ht="18" customHeight="1" x14ac:dyDescent="0.2">
      <c r="D134" s="170" t="s">
        <v>15</v>
      </c>
      <c r="E134" s="49"/>
      <c r="F134" s="49"/>
      <c r="G134" s="50"/>
      <c r="H134" s="33" t="s">
        <v>30</v>
      </c>
      <c r="I134" s="33" t="s">
        <v>31</v>
      </c>
    </row>
    <row r="135" spans="4:11" ht="15.75" customHeight="1" x14ac:dyDescent="0.2">
      <c r="D135" s="139" t="s">
        <v>12</v>
      </c>
      <c r="E135" s="140"/>
      <c r="F135" s="140"/>
      <c r="G135" s="141"/>
      <c r="H135" s="209">
        <v>5</v>
      </c>
      <c r="I135" s="182">
        <f t="shared" ref="I135:I143" si="5">H135*100/$H$144</f>
        <v>3.3783783783783785</v>
      </c>
      <c r="K135" s="99"/>
    </row>
    <row r="136" spans="4:11" ht="15.75" customHeight="1" x14ac:dyDescent="0.2">
      <c r="D136" s="186" t="s">
        <v>40</v>
      </c>
      <c r="E136" s="187"/>
      <c r="F136" s="187"/>
      <c r="G136" s="212"/>
      <c r="H136" s="214">
        <v>4</v>
      </c>
      <c r="I136" s="191">
        <f t="shared" si="5"/>
        <v>2.7027027027027026</v>
      </c>
      <c r="K136" s="99"/>
    </row>
    <row r="137" spans="4:11" ht="15.75" customHeight="1" x14ac:dyDescent="0.2">
      <c r="D137" s="186" t="s">
        <v>97</v>
      </c>
      <c r="E137" s="187"/>
      <c r="F137" s="187"/>
      <c r="G137" s="212"/>
      <c r="H137" s="214">
        <v>1</v>
      </c>
      <c r="I137" s="191">
        <f t="shared" si="5"/>
        <v>0.67567567567567566</v>
      </c>
      <c r="K137" s="99"/>
    </row>
    <row r="138" spans="4:11" ht="15.75" customHeight="1" x14ac:dyDescent="0.2">
      <c r="D138" s="186" t="s">
        <v>137</v>
      </c>
      <c r="E138" s="187"/>
      <c r="F138" s="187"/>
      <c r="G138" s="212"/>
      <c r="H138" s="214">
        <v>1</v>
      </c>
      <c r="I138" s="191">
        <f t="shared" si="5"/>
        <v>0.67567567567567566</v>
      </c>
      <c r="K138" s="99"/>
    </row>
    <row r="139" spans="4:11" ht="15.75" customHeight="1" x14ac:dyDescent="0.2">
      <c r="D139" s="186" t="s">
        <v>141</v>
      </c>
      <c r="E139" s="187"/>
      <c r="F139" s="187"/>
      <c r="G139" s="212"/>
      <c r="H139" s="214">
        <v>2</v>
      </c>
      <c r="I139" s="191">
        <f t="shared" si="5"/>
        <v>1.3513513513513513</v>
      </c>
      <c r="K139" s="99"/>
    </row>
    <row r="140" spans="4:11" ht="15.75" customHeight="1" x14ac:dyDescent="0.2">
      <c r="D140" s="186" t="s">
        <v>138</v>
      </c>
      <c r="E140" s="187"/>
      <c r="F140" s="187"/>
      <c r="G140" s="212"/>
      <c r="H140" s="214">
        <v>1</v>
      </c>
      <c r="I140" s="191">
        <f t="shared" si="5"/>
        <v>0.67567567567567566</v>
      </c>
      <c r="K140" s="99"/>
    </row>
    <row r="141" spans="4:11" ht="15.75" customHeight="1" x14ac:dyDescent="0.2">
      <c r="D141" s="186" t="s">
        <v>108</v>
      </c>
      <c r="E141" s="187"/>
      <c r="F141" s="187"/>
      <c r="G141" s="212"/>
      <c r="H141" s="214">
        <v>1</v>
      </c>
      <c r="I141" s="191">
        <f t="shared" si="5"/>
        <v>0.67567567567567566</v>
      </c>
      <c r="K141" s="99"/>
    </row>
    <row r="142" spans="4:11" ht="15.75" customHeight="1" x14ac:dyDescent="0.2">
      <c r="D142" s="186" t="s">
        <v>139</v>
      </c>
      <c r="E142" s="187"/>
      <c r="F142" s="187"/>
      <c r="G142" s="212"/>
      <c r="H142" s="214">
        <v>2</v>
      </c>
      <c r="I142" s="191">
        <f t="shared" si="5"/>
        <v>1.3513513513513513</v>
      </c>
      <c r="K142" s="99"/>
    </row>
    <row r="143" spans="4:11" ht="15.75" customHeight="1" x14ac:dyDescent="0.2">
      <c r="D143" s="109" t="s">
        <v>140</v>
      </c>
      <c r="E143" s="108"/>
      <c r="F143" s="108"/>
      <c r="G143" s="167"/>
      <c r="H143" s="168">
        <v>1</v>
      </c>
      <c r="I143" s="169">
        <f t="shared" si="5"/>
        <v>0.67567567567567566</v>
      </c>
      <c r="K143" s="99"/>
    </row>
    <row r="144" spans="4:11" ht="15.75" customHeight="1" x14ac:dyDescent="0.2">
      <c r="D144" s="18"/>
      <c r="E144" s="19"/>
      <c r="F144" s="19"/>
      <c r="G144" s="20" t="s">
        <v>1</v>
      </c>
      <c r="H144" s="21">
        <f>SUM(H102:H143)</f>
        <v>148</v>
      </c>
      <c r="I144" s="103">
        <f>(H144*100)/$H$144</f>
        <v>100</v>
      </c>
    </row>
    <row r="145" spans="2:12" ht="15.75" customHeight="1" x14ac:dyDescent="0.2">
      <c r="D145" s="41" t="s">
        <v>116</v>
      </c>
      <c r="E145" s="14"/>
    </row>
    <row r="146" spans="2:12" ht="13.5" customHeight="1" x14ac:dyDescent="0.2">
      <c r="D146" s="41"/>
      <c r="E146" s="14"/>
    </row>
    <row r="147" spans="2:12" ht="15.95" customHeight="1" x14ac:dyDescent="0.2">
      <c r="D147" s="32" t="s">
        <v>36</v>
      </c>
      <c r="E147" s="32"/>
    </row>
    <row r="148" spans="2:12" ht="6.95" customHeight="1" x14ac:dyDescent="0.2"/>
    <row r="149" spans="2:12" ht="36" customHeight="1" x14ac:dyDescent="0.2">
      <c r="D149" s="26" t="s">
        <v>34</v>
      </c>
      <c r="E149" s="95"/>
      <c r="F149" s="35"/>
      <c r="G149" s="35"/>
      <c r="H149" s="33" t="s">
        <v>30</v>
      </c>
      <c r="I149" s="27" t="s">
        <v>32</v>
      </c>
      <c r="J149" s="28" t="s">
        <v>33</v>
      </c>
      <c r="L149" s="13"/>
    </row>
    <row r="150" spans="2:12" ht="15.75" customHeight="1" x14ac:dyDescent="0.2">
      <c r="B150" s="13"/>
      <c r="D150" s="118" t="s">
        <v>18</v>
      </c>
      <c r="E150" s="119"/>
      <c r="F150" s="120"/>
      <c r="G150" s="121"/>
      <c r="H150" s="29">
        <f>SUM(H151)</f>
        <v>1</v>
      </c>
      <c r="I150" s="103">
        <f>H150*100/$H$178</f>
        <v>1.0526315789473684</v>
      </c>
      <c r="J150" s="103">
        <f>H150*100/$H$144</f>
        <v>0.67567567567567566</v>
      </c>
      <c r="L150" s="13"/>
    </row>
    <row r="151" spans="2:12" ht="15.75" customHeight="1" x14ac:dyDescent="0.2">
      <c r="D151" s="158"/>
      <c r="E151" s="123" t="s">
        <v>89</v>
      </c>
      <c r="F151" s="159"/>
      <c r="G151" s="160"/>
      <c r="H151" s="30">
        <v>1</v>
      </c>
      <c r="I151" s="103">
        <f>H151*100/$H$178</f>
        <v>1.0526315789473684</v>
      </c>
      <c r="J151" s="103">
        <f>H151*100/$H$144</f>
        <v>0.67567567567567566</v>
      </c>
      <c r="L151" s="13"/>
    </row>
    <row r="152" spans="2:12" ht="15.75" customHeight="1" x14ac:dyDescent="0.2">
      <c r="D152" s="133"/>
      <c r="E152" s="131" t="s">
        <v>28</v>
      </c>
      <c r="F152" s="132"/>
      <c r="G152" s="134"/>
      <c r="H152" s="88">
        <v>1</v>
      </c>
      <c r="I152" s="161">
        <f>H152*100/$H$178</f>
        <v>1.0526315789473684</v>
      </c>
      <c r="J152" s="142">
        <f t="shared" ref="J152" si="6">H152*100/$H$144</f>
        <v>0.67567567567567566</v>
      </c>
      <c r="L152" s="13"/>
    </row>
    <row r="153" spans="2:12" ht="15.75" customHeight="1" x14ac:dyDescent="0.2">
      <c r="D153" s="143" t="s">
        <v>19</v>
      </c>
      <c r="E153" s="144"/>
      <c r="F153" s="145"/>
      <c r="G153" s="146"/>
      <c r="H153" s="37">
        <f>SUM(H158+H154)</f>
        <v>16</v>
      </c>
      <c r="I153" s="163">
        <f t="shared" ref="I153:I157" si="7">H153*100/$H$178</f>
        <v>16.842105263157894</v>
      </c>
      <c r="J153" s="103">
        <f t="shared" ref="J153:J178" si="8">H153*100/$H$144</f>
        <v>10.810810810810811</v>
      </c>
      <c r="L153" s="13"/>
    </row>
    <row r="154" spans="2:12" ht="15.75" customHeight="1" x14ac:dyDescent="0.2">
      <c r="D154" s="127"/>
      <c r="E154" s="126" t="s">
        <v>20</v>
      </c>
      <c r="F154" s="128"/>
      <c r="G154" s="129"/>
      <c r="H154" s="30">
        <v>14</v>
      </c>
      <c r="I154" s="163">
        <f t="shared" si="7"/>
        <v>14.736842105263158</v>
      </c>
      <c r="J154" s="103">
        <f t="shared" si="8"/>
        <v>9.4594594594594597</v>
      </c>
      <c r="L154" s="13"/>
    </row>
    <row r="155" spans="2:12" ht="15.75" customHeight="1" x14ac:dyDescent="0.2">
      <c r="D155" s="215"/>
      <c r="E155" s="216" t="s">
        <v>77</v>
      </c>
      <c r="F155" s="217"/>
      <c r="G155" s="218"/>
      <c r="H155" s="115">
        <v>2</v>
      </c>
      <c r="I155" s="182">
        <f t="shared" si="7"/>
        <v>2.1052631578947367</v>
      </c>
      <c r="J155" s="161">
        <f t="shared" si="8"/>
        <v>1.3513513513513513</v>
      </c>
      <c r="L155" s="13"/>
    </row>
    <row r="156" spans="2:12" ht="15.75" customHeight="1" x14ac:dyDescent="0.2">
      <c r="D156" s="221"/>
      <c r="E156" s="222" t="s">
        <v>21</v>
      </c>
      <c r="F156" s="223"/>
      <c r="G156" s="224"/>
      <c r="H156" s="225">
        <v>11</v>
      </c>
      <c r="I156" s="191">
        <f t="shared" si="7"/>
        <v>11.578947368421053</v>
      </c>
      <c r="J156" s="191">
        <f t="shared" si="8"/>
        <v>7.4324324324324325</v>
      </c>
      <c r="L156" s="13"/>
    </row>
    <row r="157" spans="2:12" ht="15.75" customHeight="1" x14ac:dyDescent="0.2">
      <c r="D157" s="133"/>
      <c r="E157" s="131" t="s">
        <v>145</v>
      </c>
      <c r="F157" s="132"/>
      <c r="G157" s="134"/>
      <c r="H157" s="219">
        <v>1</v>
      </c>
      <c r="I157" s="162">
        <f t="shared" si="7"/>
        <v>1.0526315789473684</v>
      </c>
      <c r="J157" s="162">
        <f t="shared" si="8"/>
        <v>0.67567567567567566</v>
      </c>
      <c r="L157" s="13"/>
    </row>
    <row r="158" spans="2:12" ht="15.75" customHeight="1" x14ac:dyDescent="0.2">
      <c r="D158" s="122"/>
      <c r="E158" s="123" t="s">
        <v>22</v>
      </c>
      <c r="F158" s="125"/>
      <c r="G158" s="124"/>
      <c r="H158" s="30">
        <v>2</v>
      </c>
      <c r="I158" s="103">
        <f t="shared" ref="I158:I178" si="9">H158*100/$H$178</f>
        <v>2.1052631578947367</v>
      </c>
      <c r="J158" s="103">
        <f t="shared" si="8"/>
        <v>1.3513513513513513</v>
      </c>
      <c r="L158" s="13"/>
    </row>
    <row r="159" spans="2:12" ht="15.75" customHeight="1" x14ac:dyDescent="0.2">
      <c r="D159" s="227"/>
      <c r="E159" s="80" t="s">
        <v>146</v>
      </c>
      <c r="F159" s="228"/>
      <c r="G159" s="229"/>
      <c r="H159" s="115">
        <v>1</v>
      </c>
      <c r="I159" s="161">
        <f t="shared" si="9"/>
        <v>1.0526315789473684</v>
      </c>
      <c r="J159" s="161">
        <f t="shared" si="8"/>
        <v>0.67567567567567566</v>
      </c>
      <c r="L159" s="13"/>
    </row>
    <row r="160" spans="2:12" ht="15.75" customHeight="1" x14ac:dyDescent="0.2">
      <c r="D160" s="230"/>
      <c r="E160" s="231" t="s">
        <v>98</v>
      </c>
      <c r="F160" s="232"/>
      <c r="G160" s="233"/>
      <c r="H160" s="234">
        <v>1</v>
      </c>
      <c r="I160" s="235">
        <f t="shared" si="9"/>
        <v>1.0526315789473684</v>
      </c>
      <c r="J160" s="235">
        <f t="shared" si="8"/>
        <v>0.67567567567567566</v>
      </c>
      <c r="L160" s="13"/>
    </row>
    <row r="161" spans="4:12" ht="15.75" customHeight="1" x14ac:dyDescent="0.2">
      <c r="D161" s="143" t="s">
        <v>23</v>
      </c>
      <c r="E161" s="144"/>
      <c r="F161" s="145"/>
      <c r="G161" s="146"/>
      <c r="H161" s="34">
        <f>SUM(H162)</f>
        <v>76</v>
      </c>
      <c r="I161" s="103">
        <f t="shared" si="9"/>
        <v>80</v>
      </c>
      <c r="J161" s="103">
        <f t="shared" si="8"/>
        <v>51.351351351351354</v>
      </c>
      <c r="L161" s="13"/>
    </row>
    <row r="162" spans="4:12" ht="15.75" customHeight="1" x14ac:dyDescent="0.2">
      <c r="D162" s="127"/>
      <c r="E162" s="126" t="s">
        <v>24</v>
      </c>
      <c r="F162" s="130"/>
      <c r="G162" s="129"/>
      <c r="H162" s="30">
        <f>SUM(H163:H174)</f>
        <v>76</v>
      </c>
      <c r="I162" s="103">
        <f t="shared" si="9"/>
        <v>80</v>
      </c>
      <c r="J162" s="103">
        <f t="shared" si="8"/>
        <v>51.351351351351354</v>
      </c>
      <c r="L162" s="13"/>
    </row>
    <row r="163" spans="4:12" ht="15.75" customHeight="1" x14ac:dyDescent="0.2">
      <c r="D163" s="215"/>
      <c r="E163" s="216" t="s">
        <v>29</v>
      </c>
      <c r="F163" s="217"/>
      <c r="G163" s="218"/>
      <c r="H163" s="115">
        <v>11</v>
      </c>
      <c r="I163" s="161">
        <f t="shared" si="9"/>
        <v>11.578947368421053</v>
      </c>
      <c r="J163" s="161">
        <f t="shared" si="8"/>
        <v>7.4324324324324325</v>
      </c>
      <c r="L163" s="13"/>
    </row>
    <row r="164" spans="4:12" ht="15.75" customHeight="1" x14ac:dyDescent="0.2">
      <c r="D164" s="221"/>
      <c r="E164" s="222" t="s">
        <v>76</v>
      </c>
      <c r="F164" s="223"/>
      <c r="G164" s="224"/>
      <c r="H164" s="225">
        <v>2</v>
      </c>
      <c r="I164" s="191">
        <f t="shared" si="9"/>
        <v>2.1052631578947367</v>
      </c>
      <c r="J164" s="191">
        <f t="shared" si="8"/>
        <v>1.3513513513513513</v>
      </c>
      <c r="L164" s="13"/>
    </row>
    <row r="165" spans="4:12" ht="15.75" customHeight="1" x14ac:dyDescent="0.2">
      <c r="D165" s="221"/>
      <c r="E165" s="222" t="s">
        <v>142</v>
      </c>
      <c r="F165" s="223"/>
      <c r="G165" s="224"/>
      <c r="H165" s="225">
        <v>2</v>
      </c>
      <c r="I165" s="191">
        <f t="shared" si="9"/>
        <v>2.1052631578947367</v>
      </c>
      <c r="J165" s="191">
        <f t="shared" si="8"/>
        <v>1.3513513513513513</v>
      </c>
      <c r="L165" s="13"/>
    </row>
    <row r="166" spans="4:12" ht="15.75" customHeight="1" x14ac:dyDescent="0.2">
      <c r="D166" s="221"/>
      <c r="E166" s="222" t="s">
        <v>25</v>
      </c>
      <c r="F166" s="223"/>
      <c r="G166" s="224"/>
      <c r="H166" s="225">
        <v>18</v>
      </c>
      <c r="I166" s="191">
        <f t="shared" si="9"/>
        <v>18.94736842105263</v>
      </c>
      <c r="J166" s="191">
        <f t="shared" si="8"/>
        <v>12.162162162162161</v>
      </c>
      <c r="L166" s="13"/>
    </row>
    <row r="167" spans="4:12" ht="15.75" customHeight="1" x14ac:dyDescent="0.2">
      <c r="D167" s="221"/>
      <c r="E167" s="222" t="s">
        <v>143</v>
      </c>
      <c r="F167" s="223"/>
      <c r="G167" s="224"/>
      <c r="H167" s="225">
        <v>1</v>
      </c>
      <c r="I167" s="191">
        <f t="shared" si="9"/>
        <v>1.0526315789473684</v>
      </c>
      <c r="J167" s="191">
        <f t="shared" si="8"/>
        <v>0.67567567567567566</v>
      </c>
      <c r="L167" s="13"/>
    </row>
    <row r="168" spans="4:12" ht="15.75" customHeight="1" x14ac:dyDescent="0.2">
      <c r="D168" s="221"/>
      <c r="E168" s="222" t="s">
        <v>144</v>
      </c>
      <c r="F168" s="223"/>
      <c r="G168" s="224"/>
      <c r="H168" s="226">
        <v>2</v>
      </c>
      <c r="I168" s="191">
        <f t="shared" si="9"/>
        <v>2.1052631578947367</v>
      </c>
      <c r="J168" s="191">
        <f t="shared" si="8"/>
        <v>1.3513513513513513</v>
      </c>
      <c r="L168" s="13"/>
    </row>
    <row r="169" spans="4:12" ht="15.75" customHeight="1" x14ac:dyDescent="0.2">
      <c r="D169" s="221"/>
      <c r="E169" s="222" t="s">
        <v>109</v>
      </c>
      <c r="F169" s="223"/>
      <c r="G169" s="224"/>
      <c r="H169" s="226">
        <v>2</v>
      </c>
      <c r="I169" s="191">
        <f t="shared" si="9"/>
        <v>2.1052631578947367</v>
      </c>
      <c r="J169" s="191">
        <f t="shared" si="8"/>
        <v>1.3513513513513513</v>
      </c>
      <c r="L169" s="13"/>
    </row>
    <row r="170" spans="4:12" ht="15.75" customHeight="1" x14ac:dyDescent="0.2">
      <c r="D170" s="221"/>
      <c r="E170" s="222" t="s">
        <v>78</v>
      </c>
      <c r="F170" s="223"/>
      <c r="G170" s="224"/>
      <c r="H170" s="226">
        <v>1</v>
      </c>
      <c r="I170" s="191">
        <f t="shared" si="9"/>
        <v>1.0526315789473684</v>
      </c>
      <c r="J170" s="191">
        <f t="shared" si="8"/>
        <v>0.67567567567567566</v>
      </c>
      <c r="L170" s="13"/>
    </row>
    <row r="171" spans="4:12" ht="15.75" customHeight="1" x14ac:dyDescent="0.2">
      <c r="D171" s="221"/>
      <c r="E171" s="222" t="s">
        <v>73</v>
      </c>
      <c r="F171" s="223"/>
      <c r="G171" s="224"/>
      <c r="H171" s="226">
        <v>15</v>
      </c>
      <c r="I171" s="191">
        <f t="shared" si="9"/>
        <v>15.789473684210526</v>
      </c>
      <c r="J171" s="191">
        <f t="shared" si="8"/>
        <v>10.135135135135135</v>
      </c>
      <c r="L171" s="13"/>
    </row>
    <row r="172" spans="4:12" ht="15.75" customHeight="1" x14ac:dyDescent="0.2">
      <c r="D172" s="221"/>
      <c r="E172" s="222" t="s">
        <v>26</v>
      </c>
      <c r="F172" s="223"/>
      <c r="G172" s="224"/>
      <c r="H172" s="226">
        <v>10</v>
      </c>
      <c r="I172" s="191">
        <f t="shared" si="9"/>
        <v>10.526315789473685</v>
      </c>
      <c r="J172" s="191">
        <f t="shared" si="8"/>
        <v>6.756756756756757</v>
      </c>
      <c r="L172" s="13"/>
    </row>
    <row r="173" spans="4:12" ht="15.75" customHeight="1" x14ac:dyDescent="0.2">
      <c r="D173" s="221"/>
      <c r="E173" s="222" t="s">
        <v>87</v>
      </c>
      <c r="F173" s="223"/>
      <c r="G173" s="224"/>
      <c r="H173" s="226">
        <v>7</v>
      </c>
      <c r="I173" s="191">
        <f t="shared" si="9"/>
        <v>7.3684210526315788</v>
      </c>
      <c r="J173" s="191">
        <f t="shared" si="8"/>
        <v>4.7297297297297298</v>
      </c>
    </row>
    <row r="174" spans="4:12" ht="15.75" customHeight="1" x14ac:dyDescent="0.2">
      <c r="D174" s="133"/>
      <c r="E174" s="131" t="s">
        <v>110</v>
      </c>
      <c r="F174" s="132"/>
      <c r="G174" s="134"/>
      <c r="H174" s="220">
        <v>5</v>
      </c>
      <c r="I174" s="162">
        <f t="shared" si="9"/>
        <v>5.2631578947368425</v>
      </c>
      <c r="J174" s="162">
        <f t="shared" si="8"/>
        <v>3.3783783783783785</v>
      </c>
    </row>
    <row r="175" spans="4:12" ht="15.75" customHeight="1" x14ac:dyDescent="0.2">
      <c r="D175" s="143" t="s">
        <v>147</v>
      </c>
      <c r="E175" s="144"/>
      <c r="F175" s="145"/>
      <c r="G175" s="146"/>
      <c r="H175" s="34">
        <f>SUM(H176:H177)</f>
        <v>2</v>
      </c>
      <c r="I175" s="103">
        <f t="shared" si="9"/>
        <v>2.1052631578947367</v>
      </c>
      <c r="J175" s="103">
        <f t="shared" si="8"/>
        <v>1.3513513513513513</v>
      </c>
    </row>
    <row r="176" spans="4:12" ht="15.75" customHeight="1" x14ac:dyDescent="0.2">
      <c r="D176" s="215"/>
      <c r="E176" s="216" t="s">
        <v>148</v>
      </c>
      <c r="F176" s="217"/>
      <c r="G176" s="218"/>
      <c r="H176" s="115">
        <v>1</v>
      </c>
      <c r="I176" s="161">
        <f t="shared" si="9"/>
        <v>1.0526315789473684</v>
      </c>
      <c r="J176" s="161">
        <f>H176*100/$H$144</f>
        <v>0.67567567567567566</v>
      </c>
    </row>
    <row r="177" spans="4:11" ht="15.75" customHeight="1" x14ac:dyDescent="0.2">
      <c r="D177" s="230"/>
      <c r="E177" s="231" t="s">
        <v>149</v>
      </c>
      <c r="F177" s="232"/>
      <c r="G177" s="233"/>
      <c r="H177" s="234">
        <v>1</v>
      </c>
      <c r="I177" s="235">
        <f t="shared" si="9"/>
        <v>1.0526315789473684</v>
      </c>
      <c r="J177" s="235">
        <f t="shared" si="8"/>
        <v>0.67567567567567566</v>
      </c>
    </row>
    <row r="178" spans="4:11" ht="15.75" customHeight="1" x14ac:dyDescent="0.2">
      <c r="D178" s="22"/>
      <c r="E178" s="23"/>
      <c r="F178" s="145"/>
      <c r="G178" s="157" t="s">
        <v>27</v>
      </c>
      <c r="H178" s="147">
        <f>H150+H153+H161+H175</f>
        <v>95</v>
      </c>
      <c r="I178" s="104">
        <f t="shared" si="9"/>
        <v>100</v>
      </c>
      <c r="J178" s="104">
        <f t="shared" si="8"/>
        <v>64.189189189189193</v>
      </c>
    </row>
    <row r="179" spans="4:11" ht="15.75" customHeight="1" x14ac:dyDescent="0.2">
      <c r="D179" s="14" t="s">
        <v>116</v>
      </c>
      <c r="E179" s="14"/>
    </row>
    <row r="180" spans="4:11" ht="15.75" customHeight="1" x14ac:dyDescent="0.2">
      <c r="D180" s="14"/>
      <c r="E180" s="14"/>
    </row>
    <row r="181" spans="4:11" ht="15.95" customHeight="1" x14ac:dyDescent="0.2">
      <c r="D181" s="32" t="s">
        <v>52</v>
      </c>
      <c r="E181" s="32"/>
      <c r="J181" s="242"/>
    </row>
    <row r="182" spans="4:11" ht="6.95" customHeight="1" x14ac:dyDescent="0.2"/>
    <row r="183" spans="4:11" ht="18" customHeight="1" x14ac:dyDescent="0.2">
      <c r="D183" s="48" t="s">
        <v>42</v>
      </c>
      <c r="E183" s="96"/>
      <c r="F183" s="50"/>
      <c r="G183" s="33" t="s">
        <v>43</v>
      </c>
      <c r="H183" s="17" t="s">
        <v>31</v>
      </c>
    </row>
    <row r="184" spans="4:11" ht="15" customHeight="1" x14ac:dyDescent="0.2">
      <c r="D184" s="84" t="s">
        <v>48</v>
      </c>
      <c r="E184" s="97"/>
      <c r="F184" s="86"/>
      <c r="G184" s="87">
        <v>0</v>
      </c>
      <c r="H184" s="135">
        <f t="shared" ref="H184:H190" si="10">(G184*100)/$G$190</f>
        <v>0</v>
      </c>
    </row>
    <row r="185" spans="4:11" ht="15" customHeight="1" x14ac:dyDescent="0.2">
      <c r="D185" s="237" t="s">
        <v>49</v>
      </c>
      <c r="E185" s="238"/>
      <c r="F185" s="239"/>
      <c r="G185" s="240">
        <v>36</v>
      </c>
      <c r="H185" s="192">
        <f t="shared" si="10"/>
        <v>24.324324324324323</v>
      </c>
    </row>
    <row r="186" spans="4:11" ht="15" customHeight="1" x14ac:dyDescent="0.2">
      <c r="D186" s="237" t="s">
        <v>44</v>
      </c>
      <c r="E186" s="238"/>
      <c r="F186" s="239"/>
      <c r="G186" s="240">
        <v>59</v>
      </c>
      <c r="H186" s="192">
        <f t="shared" si="10"/>
        <v>39.864864864864863</v>
      </c>
      <c r="K186" s="13"/>
    </row>
    <row r="187" spans="4:11" ht="15" customHeight="1" x14ac:dyDescent="0.2">
      <c r="D187" s="237" t="s">
        <v>45</v>
      </c>
      <c r="E187" s="238"/>
      <c r="F187" s="239"/>
      <c r="G187" s="240">
        <v>37</v>
      </c>
      <c r="H187" s="192">
        <f t="shared" si="10"/>
        <v>25</v>
      </c>
    </row>
    <row r="188" spans="4:11" ht="15" customHeight="1" x14ac:dyDescent="0.2">
      <c r="D188" s="237" t="s">
        <v>46</v>
      </c>
      <c r="E188" s="238"/>
      <c r="F188" s="239"/>
      <c r="G188" s="240">
        <v>13</v>
      </c>
      <c r="H188" s="192">
        <f t="shared" si="10"/>
        <v>8.7837837837837842</v>
      </c>
    </row>
    <row r="189" spans="4:11" ht="15" customHeight="1" x14ac:dyDescent="0.2">
      <c r="D189" s="55" t="s">
        <v>47</v>
      </c>
      <c r="E189" s="98"/>
      <c r="F189" s="56"/>
      <c r="G189" s="57">
        <v>3</v>
      </c>
      <c r="H189" s="136">
        <f t="shared" si="10"/>
        <v>2.0270270270270272</v>
      </c>
    </row>
    <row r="190" spans="4:11" ht="15" customHeight="1" x14ac:dyDescent="0.2">
      <c r="D190" s="18"/>
      <c r="E190" s="19"/>
      <c r="F190" s="91" t="s">
        <v>71</v>
      </c>
      <c r="G190" s="21">
        <f>SUM(G184:G189)</f>
        <v>148</v>
      </c>
      <c r="H190" s="137">
        <f t="shared" si="10"/>
        <v>100</v>
      </c>
    </row>
    <row r="191" spans="4:11" ht="15" customHeight="1" x14ac:dyDescent="0.2">
      <c r="D191" s="14" t="s">
        <v>116</v>
      </c>
      <c r="E191" s="14"/>
    </row>
    <row r="192" spans="4:11" ht="15" customHeight="1" x14ac:dyDescent="0.2">
      <c r="D192" s="41"/>
      <c r="E192" s="41"/>
    </row>
    <row r="193" spans="2:11" ht="15.95" customHeight="1" x14ac:dyDescent="0.2">
      <c r="D193" s="32" t="s">
        <v>111</v>
      </c>
      <c r="E193" s="32"/>
    </row>
    <row r="194" spans="2:11" ht="6.95" customHeight="1" x14ac:dyDescent="0.2"/>
    <row r="195" spans="2:11" ht="18" customHeight="1" x14ac:dyDescent="0.2">
      <c r="D195" s="48" t="s">
        <v>112</v>
      </c>
      <c r="E195" s="96"/>
      <c r="F195" s="49"/>
      <c r="G195" s="50"/>
      <c r="H195" s="33" t="s">
        <v>43</v>
      </c>
      <c r="I195" s="17" t="s">
        <v>31</v>
      </c>
      <c r="K195" s="242"/>
    </row>
    <row r="196" spans="2:11" ht="15" customHeight="1" x14ac:dyDescent="0.2">
      <c r="B196" s="13"/>
      <c r="C196" s="13"/>
      <c r="D196" s="148" t="s">
        <v>113</v>
      </c>
      <c r="E196" s="97"/>
      <c r="F196" s="85"/>
      <c r="G196" s="86"/>
      <c r="H196" s="87">
        <v>36</v>
      </c>
      <c r="I196" s="135">
        <f>(H196*100)/$H$199</f>
        <v>24.324324324324323</v>
      </c>
      <c r="K196" s="13"/>
    </row>
    <row r="197" spans="2:11" ht="15" customHeight="1" x14ac:dyDescent="0.2">
      <c r="B197" s="13"/>
      <c r="C197" s="13"/>
      <c r="D197" s="241" t="s">
        <v>114</v>
      </c>
      <c r="E197" s="238"/>
      <c r="F197" s="238"/>
      <c r="G197" s="239"/>
      <c r="H197" s="240">
        <v>54</v>
      </c>
      <c r="I197" s="192">
        <f>(H197*100)/$H$199</f>
        <v>36.486486486486484</v>
      </c>
    </row>
    <row r="198" spans="2:11" ht="15" customHeight="1" x14ac:dyDescent="0.2">
      <c r="B198" s="13"/>
      <c r="C198" s="13"/>
      <c r="D198" s="149" t="s">
        <v>115</v>
      </c>
      <c r="E198" s="52"/>
      <c r="F198" s="52"/>
      <c r="G198" s="53"/>
      <c r="H198" s="54">
        <v>58</v>
      </c>
      <c r="I198" s="236">
        <f>(H198*100)/$H$199</f>
        <v>39.189189189189186</v>
      </c>
    </row>
    <row r="199" spans="2:11" ht="15" customHeight="1" x14ac:dyDescent="0.2">
      <c r="D199" s="18"/>
      <c r="E199" s="19"/>
      <c r="F199" s="19"/>
      <c r="G199" s="91" t="s">
        <v>71</v>
      </c>
      <c r="H199" s="21">
        <f>SUM(H196:H198)</f>
        <v>148</v>
      </c>
      <c r="I199" s="138">
        <f>(H199*100)/H199</f>
        <v>100</v>
      </c>
    </row>
    <row r="200" spans="2:11" ht="15" customHeight="1" x14ac:dyDescent="0.2">
      <c r="D200" s="14" t="s">
        <v>116</v>
      </c>
      <c r="E200" s="14"/>
    </row>
    <row r="201" spans="2:11" ht="15" customHeight="1" x14ac:dyDescent="0.2"/>
    <row r="202" spans="2:11" ht="15" customHeight="1" x14ac:dyDescent="0.2">
      <c r="D202" s="32" t="s">
        <v>69</v>
      </c>
      <c r="E202" s="32"/>
      <c r="K202" s="242"/>
    </row>
    <row r="203" spans="2:11" ht="6.95" customHeight="1" x14ac:dyDescent="0.2"/>
    <row r="204" spans="2:11" ht="18" customHeight="1" x14ac:dyDescent="0.2">
      <c r="D204" s="48" t="s">
        <v>55</v>
      </c>
      <c r="E204" s="96"/>
      <c r="F204" s="49"/>
      <c r="G204" s="50"/>
      <c r="H204" s="33" t="s">
        <v>43</v>
      </c>
      <c r="I204" s="17" t="s">
        <v>31</v>
      </c>
    </row>
    <row r="205" spans="2:11" ht="15" customHeight="1" x14ac:dyDescent="0.2">
      <c r="D205" s="84" t="s">
        <v>50</v>
      </c>
      <c r="E205" s="97"/>
      <c r="F205" s="85"/>
      <c r="G205" s="86"/>
      <c r="H205" s="87">
        <v>78</v>
      </c>
      <c r="I205" s="135">
        <f>(H205*100)/$H$208</f>
        <v>52.702702702702702</v>
      </c>
      <c r="K205" s="13"/>
    </row>
    <row r="206" spans="2:11" ht="15" customHeight="1" x14ac:dyDescent="0.2">
      <c r="D206" s="241" t="s">
        <v>79</v>
      </c>
      <c r="E206" s="238"/>
      <c r="F206" s="238"/>
      <c r="G206" s="239"/>
      <c r="H206" s="240">
        <v>17</v>
      </c>
      <c r="I206" s="192">
        <f>(H206*100)/$H$208</f>
        <v>11.486486486486486</v>
      </c>
      <c r="K206" s="13"/>
    </row>
    <row r="207" spans="2:11" ht="15" customHeight="1" x14ac:dyDescent="0.2">
      <c r="D207" s="51" t="s">
        <v>51</v>
      </c>
      <c r="E207" s="52"/>
      <c r="F207" s="52"/>
      <c r="G207" s="53"/>
      <c r="H207" s="54">
        <v>53</v>
      </c>
      <c r="I207" s="102">
        <f>(H207*100)/$H$208</f>
        <v>35.810810810810814</v>
      </c>
    </row>
    <row r="208" spans="2:11" ht="15" customHeight="1" x14ac:dyDescent="0.2">
      <c r="D208" s="18"/>
      <c r="E208" s="19"/>
      <c r="F208" s="19"/>
      <c r="G208" s="91" t="s">
        <v>71</v>
      </c>
      <c r="H208" s="21">
        <f>SUM(H205:H207)</f>
        <v>148</v>
      </c>
      <c r="I208" s="138">
        <f>(H208*100)/H208</f>
        <v>100</v>
      </c>
    </row>
    <row r="209" spans="2:12" ht="15" customHeight="1" x14ac:dyDescent="0.2">
      <c r="D209" s="14" t="s">
        <v>116</v>
      </c>
      <c r="E209" s="14"/>
    </row>
    <row r="210" spans="2:12" ht="15" customHeight="1" x14ac:dyDescent="0.2"/>
    <row r="211" spans="2:12" ht="15" customHeight="1" x14ac:dyDescent="0.2">
      <c r="D211" s="58" t="s">
        <v>54</v>
      </c>
      <c r="E211" s="58"/>
    </row>
    <row r="212" spans="2:12" ht="6.95" customHeight="1" x14ac:dyDescent="0.2"/>
    <row r="213" spans="2:12" ht="18" customHeight="1" x14ac:dyDescent="0.2">
      <c r="D213" s="48" t="s">
        <v>53</v>
      </c>
      <c r="E213" s="96"/>
      <c r="F213" s="49"/>
      <c r="G213" s="49"/>
      <c r="H213" s="50"/>
      <c r="I213" s="33" t="s">
        <v>43</v>
      </c>
      <c r="J213" s="17" t="s">
        <v>31</v>
      </c>
    </row>
    <row r="214" spans="2:12" ht="15" customHeight="1" x14ac:dyDescent="0.2">
      <c r="B214" s="13"/>
      <c r="C214" s="13"/>
      <c r="D214" s="148" t="s">
        <v>99</v>
      </c>
      <c r="E214" s="97"/>
      <c r="F214" s="85"/>
      <c r="G214" s="85"/>
      <c r="H214" s="86"/>
      <c r="I214" s="87">
        <v>33</v>
      </c>
      <c r="J214" s="135">
        <f>(I214*100)/$I$218</f>
        <v>22.297297297297298</v>
      </c>
      <c r="L214" s="242"/>
    </row>
    <row r="215" spans="2:12" ht="15" customHeight="1" x14ac:dyDescent="0.2">
      <c r="B215" s="13"/>
      <c r="C215" s="13"/>
      <c r="D215" s="241" t="s">
        <v>100</v>
      </c>
      <c r="E215" s="238"/>
      <c r="F215" s="238"/>
      <c r="G215" s="238"/>
      <c r="H215" s="239"/>
      <c r="I215" s="240">
        <v>54</v>
      </c>
      <c r="J215" s="192">
        <f>(I215*100)/$I$218</f>
        <v>36.486486486486484</v>
      </c>
      <c r="L215" s="13"/>
    </row>
    <row r="216" spans="2:12" ht="15" customHeight="1" x14ac:dyDescent="0.2">
      <c r="B216" s="13"/>
      <c r="C216" s="13"/>
      <c r="D216" s="241" t="s">
        <v>101</v>
      </c>
      <c r="E216" s="238"/>
      <c r="F216" s="238"/>
      <c r="G216" s="238"/>
      <c r="H216" s="239"/>
      <c r="I216" s="240">
        <v>53</v>
      </c>
      <c r="J216" s="192">
        <f>(I216*100)/$I$218</f>
        <v>35.810810810810814</v>
      </c>
      <c r="L216" s="13"/>
    </row>
    <row r="217" spans="2:12" ht="15" customHeight="1" x14ac:dyDescent="0.2">
      <c r="B217" s="13"/>
      <c r="C217" s="13"/>
      <c r="D217" s="149" t="s">
        <v>102</v>
      </c>
      <c r="E217" s="52"/>
      <c r="F217" s="52"/>
      <c r="G217" s="52"/>
      <c r="H217" s="53"/>
      <c r="I217" s="54">
        <v>8</v>
      </c>
      <c r="J217" s="136">
        <f>(I217*100)/$I$218</f>
        <v>5.4054054054054053</v>
      </c>
    </row>
    <row r="218" spans="2:12" ht="15" customHeight="1" x14ac:dyDescent="0.2">
      <c r="D218" s="18"/>
      <c r="E218" s="19"/>
      <c r="F218" s="19"/>
      <c r="G218" s="19"/>
      <c r="H218" s="91" t="s">
        <v>71</v>
      </c>
      <c r="I218" s="21">
        <f>SUM(I214:I217)</f>
        <v>148</v>
      </c>
      <c r="J218" s="138">
        <f>(I218*100)/I218</f>
        <v>100</v>
      </c>
    </row>
    <row r="219" spans="2:12" s="13" customFormat="1" ht="14.25" customHeight="1" x14ac:dyDescent="0.2">
      <c r="D219" s="80" t="s">
        <v>62</v>
      </c>
      <c r="E219" s="77"/>
      <c r="F219" s="59"/>
      <c r="G219" s="59"/>
      <c r="H219" s="60"/>
      <c r="I219" s="61"/>
      <c r="J219" s="62"/>
    </row>
    <row r="220" spans="2:12" s="13" customFormat="1" ht="14.25" customHeight="1" x14ac:dyDescent="0.2">
      <c r="D220" s="78" t="s">
        <v>64</v>
      </c>
      <c r="E220" s="80"/>
      <c r="F220" s="59"/>
      <c r="G220" s="59"/>
      <c r="H220" s="60"/>
      <c r="I220" s="61"/>
      <c r="J220" s="62"/>
    </row>
    <row r="221" spans="2:12" s="13" customFormat="1" ht="14.25" customHeight="1" x14ac:dyDescent="0.2">
      <c r="D221" s="78" t="s">
        <v>65</v>
      </c>
      <c r="E221" s="78"/>
      <c r="F221" s="59"/>
      <c r="G221" s="59"/>
      <c r="H221" s="60"/>
      <c r="I221" s="61"/>
      <c r="J221" s="62"/>
    </row>
    <row r="222" spans="2:12" ht="14.25" customHeight="1" x14ac:dyDescent="0.2">
      <c r="D222" s="76" t="s">
        <v>116</v>
      </c>
      <c r="E222" s="76"/>
    </row>
    <row r="223" spans="2:12" ht="15.95" customHeight="1" x14ac:dyDescent="0.2"/>
    <row r="224" spans="2:12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</sheetData>
  <sortState ref="D79:K84">
    <sortCondition descending="1" ref="J79:J84"/>
  </sortState>
  <mergeCells count="1">
    <mergeCell ref="D86:I86"/>
  </mergeCells>
  <dataValidations count="2">
    <dataValidation type="textLength" operator="greaterThan" allowBlank="1" showInputMessage="1" showErrorMessage="1" sqref="H199:I199 H20:M20 H80:I80 H144:I144 J92:K92 I178:J178">
      <formula1>999</formula1>
    </dataValidation>
    <dataValidation operator="greaterThan" allowBlank="1" showInputMessage="1" showErrorMessage="1" sqref="H196:I198 I214:J218 H18:M19 G184:H190 H150:J177 H205:I208 J86:K91 H66:I79 H27:I62 H102:I131 H135:I143"/>
  </dataValidations>
  <pageMargins left="0.6692913385826772" right="0.47244094488188981" top="0.39370078740157483" bottom="0.59055118110236227" header="0" footer="0"/>
  <pageSetup paperSize="9" scale="99" fitToHeight="0" orientation="portrait" r:id="rId1"/>
  <headerFooter alignWithMargins="0"/>
  <rowBreaks count="6" manualBreakCount="6">
    <brk id="23" min="2" max="12" man="1"/>
    <brk id="62" min="2" max="12" man="1"/>
    <brk id="95" min="2" max="12" man="1"/>
    <brk id="131" min="2" max="12" man="1"/>
    <brk id="146" min="2" max="12" man="1"/>
    <brk id="180" min="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AyudasEconómicas </vt:lpstr>
      <vt:lpstr>'&gt;&gt;INDICE&lt;&lt;'!Área_de_impresión</vt:lpstr>
      <vt:lpstr>'AyudasEconómicas '!Área_de_impresión</vt:lpstr>
      <vt:lpstr>'&gt;&gt;INDICE&lt;&lt;'!Títulos_a_imprimir</vt:lpstr>
      <vt:lpstr>'AyudasEconómicas 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2026-07-09T11:30:47Z</cp:lastPrinted>
  <dcterms:created xsi:type="dcterms:W3CDTF">2009-07-10T13:25:11Z</dcterms:created>
  <dcterms:modified xsi:type="dcterms:W3CDTF">2026-07-10T10:56:54Z</dcterms:modified>
</cp:coreProperties>
</file>