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inos\docugen\PROYECTOS\OVGB\2026\1.TRABAJO\Cifras_xlsx_26\4_PARA_PUBLICAR_JUNIO\ARCHIVOS_DEF\REV_FINAL_YSUBIR\"/>
    </mc:Choice>
  </mc:AlternateContent>
  <bookViews>
    <workbookView xWindow="0" yWindow="0" windowWidth="28800" windowHeight="11955" tabRatio="769"/>
  </bookViews>
  <sheets>
    <sheet name="&gt;&gt;INDICE&lt;&lt;" sheetId="20" r:id="rId1"/>
    <sheet name="CUADRO_RESUMEN" sheetId="17" r:id="rId2"/>
    <sheet name="FORAL_1 (GENERAL)" sheetId="9" r:id="rId3"/>
    <sheet name="FORAL_2 (V.PAREJA)" sheetId="18" r:id="rId4"/>
    <sheet name="FORAL_3 (V.INTRAFAM.)" sheetId="21" r:id="rId5"/>
    <sheet name="FORAL_4 (V.SEXUAL)" sheetId="16" r:id="rId6"/>
    <sheet name="FORAL_5 (VÍCTIMAS INDIRECTAS)" sheetId="22" r:id="rId7"/>
    <sheet name="FORAL_6 (PERSONAS AGRESORAS)" sheetId="23" r:id="rId8"/>
    <sheet name="FORAL_7 (MENORES)" sheetId="24" r:id="rId9"/>
    <sheet name="MUNICIPIOS_MANCOMUNIDADES" sheetId="19" r:id="rId10"/>
  </sheets>
  <definedNames>
    <definedName name="_xlnm.Print_Area" localSheetId="0">'&gt;&gt;INDICE&lt;&lt;'!$C$5:$G$71</definedName>
    <definedName name="_xlnm.Print_Area" localSheetId="1">CUADRO_RESUMEN!$C$12:$K$96</definedName>
    <definedName name="_xlnm.Print_Area" localSheetId="2">'FORAL_1 (GENERAL)'!$C$14:$BP$79</definedName>
    <definedName name="_xlnm.Print_Area" localSheetId="3">'FORAL_2 (V.PAREJA)'!$C$9:$K$159</definedName>
    <definedName name="_xlnm.Print_Area" localSheetId="4">'FORAL_3 (V.INTRAFAM.)'!$C$12:$L$83</definedName>
    <definedName name="_xlnm.Print_Area" localSheetId="5">'FORAL_4 (V.SEXUAL)'!$C$9:$K$124</definedName>
    <definedName name="_xlnm.Print_Area" localSheetId="6">'FORAL_5 (VÍCTIMAS INDIRECTAS)'!$C$11:$K$65</definedName>
    <definedName name="_xlnm.Print_Area" localSheetId="7">'FORAL_6 (PERSONAS AGRESORAS)'!$C$9:$L$70</definedName>
    <definedName name="_xlnm.Print_Area" localSheetId="8">'FORAL_7 (MENORES)'!$C$9:$L$64</definedName>
    <definedName name="_xlnm.Print_Area" localSheetId="9">MUNICIPIOS_MANCOMUNIDADES!$C$9:$K$171</definedName>
    <definedName name="_xlnm.Print_Titles" localSheetId="0">'&gt;&gt;INDICE&lt;&lt;'!$2:$5</definedName>
    <definedName name="_xlnm.Print_Titles" localSheetId="1">CUADRO_RESUMEN!$2:$11</definedName>
    <definedName name="_xlnm.Print_Titles" localSheetId="2">'FORAL_1 (GENERAL)'!$2:$13</definedName>
    <definedName name="_xlnm.Print_Titles" localSheetId="3">'FORAL_2 (V.PAREJA)'!$2:$8</definedName>
    <definedName name="_xlnm.Print_Titles" localSheetId="4">'FORAL_3 (V.INTRAFAM.)'!$2:$11</definedName>
    <definedName name="_xlnm.Print_Titles" localSheetId="5">'FORAL_4 (V.SEXUAL)'!$2:$8</definedName>
    <definedName name="_xlnm.Print_Titles" localSheetId="6">'FORAL_5 (VÍCTIMAS INDIRECTAS)'!$2:$10</definedName>
    <definedName name="_xlnm.Print_Titles" localSheetId="7">'FORAL_6 (PERSONAS AGRESORAS)'!$2:$8</definedName>
    <definedName name="_xlnm.Print_Titles" localSheetId="8">'FORAL_7 (MENORES)'!$2:$8</definedName>
    <definedName name="_xlnm.Print_Titles" localSheetId="9">MUNICIPIOS_MANCOMUNIDADES!$2:$8</definedName>
  </definedNames>
  <calcPr calcId="162913"/>
</workbook>
</file>

<file path=xl/calcChain.xml><?xml version="1.0" encoding="utf-8"?>
<calcChain xmlns="http://schemas.openxmlformats.org/spreadsheetml/2006/main">
  <c r="G38" i="18" l="1"/>
  <c r="J61" i="24"/>
  <c r="G59" i="18" l="1"/>
  <c r="G58" i="18" s="1"/>
  <c r="G76" i="18"/>
  <c r="BM33" i="9" l="1"/>
  <c r="BL33" i="9"/>
  <c r="BK33" i="9"/>
  <c r="BJ33" i="9"/>
  <c r="BI33" i="9"/>
  <c r="BH33" i="9"/>
  <c r="BG33" i="9"/>
  <c r="BF33" i="9"/>
  <c r="BE33" i="9"/>
  <c r="BD33" i="9"/>
  <c r="BC33" i="9"/>
  <c r="BB33" i="9"/>
  <c r="BA33" i="9"/>
  <c r="AZ33" i="9"/>
  <c r="AY33" i="9"/>
  <c r="AX33" i="9"/>
  <c r="AW33" i="9"/>
  <c r="AV33" i="9"/>
  <c r="AU33" i="9"/>
  <c r="AT33" i="9"/>
  <c r="AS33" i="9"/>
  <c r="AR33" i="9"/>
  <c r="AQ33" i="9"/>
  <c r="AP33" i="9"/>
  <c r="AO33" i="9"/>
  <c r="AN33" i="9"/>
  <c r="AM33" i="9"/>
  <c r="AL33" i="9"/>
  <c r="AK33" i="9"/>
  <c r="AJ33" i="9"/>
  <c r="AI33" i="9"/>
  <c r="AH33" i="9"/>
  <c r="AG33" i="9"/>
  <c r="AF33" i="9"/>
  <c r="AE33" i="9"/>
  <c r="AD33" i="9"/>
  <c r="AC33" i="9"/>
  <c r="AB33" i="9"/>
  <c r="AA33" i="9"/>
  <c r="Z33" i="9"/>
  <c r="Y33" i="9"/>
  <c r="X33" i="9"/>
  <c r="W33" i="9"/>
  <c r="V33" i="9"/>
  <c r="T33" i="9"/>
  <c r="S33" i="9"/>
  <c r="Q33" i="9"/>
  <c r="P33" i="9"/>
  <c r="N33" i="9"/>
  <c r="M33" i="9"/>
  <c r="U31" i="9"/>
  <c r="U33" i="9" s="1"/>
  <c r="R31" i="9"/>
  <c r="R33" i="9" s="1"/>
  <c r="O31" i="9"/>
  <c r="O33" i="9" s="1"/>
  <c r="L31" i="9"/>
  <c r="L33" i="9" s="1"/>
  <c r="I31" i="9"/>
  <c r="F31" i="9"/>
  <c r="U28" i="9"/>
  <c r="R28" i="9"/>
  <c r="O28" i="9"/>
  <c r="L28" i="9"/>
  <c r="I28" i="9"/>
  <c r="F28" i="9"/>
  <c r="G55" i="23" l="1"/>
  <c r="H57" i="23" s="1"/>
  <c r="H67" i="23" l="1"/>
  <c r="H68" i="23"/>
  <c r="H66" i="23"/>
  <c r="H65" i="23"/>
  <c r="H64" i="23"/>
  <c r="H63" i="23"/>
  <c r="H62" i="23"/>
  <c r="H61" i="23"/>
  <c r="H60" i="23"/>
  <c r="H59" i="23"/>
  <c r="H58" i="23"/>
  <c r="H56" i="23"/>
  <c r="H55" i="23" s="1"/>
  <c r="G63" i="22"/>
  <c r="H48" i="22" s="1"/>
  <c r="F20" i="22"/>
  <c r="G20" i="22"/>
  <c r="H20" i="22"/>
  <c r="H40" i="22"/>
  <c r="G40" i="22"/>
  <c r="F40" i="22"/>
  <c r="H30" i="22"/>
  <c r="G30" i="22"/>
  <c r="F30" i="22"/>
  <c r="H58" i="22" l="1"/>
  <c r="H54" i="22"/>
  <c r="H59" i="22"/>
  <c r="H55" i="22"/>
  <c r="H47" i="22"/>
  <c r="H51" i="22"/>
  <c r="H62" i="22"/>
  <c r="H50" i="22"/>
  <c r="H61" i="22"/>
  <c r="H57" i="22"/>
  <c r="H53" i="22"/>
  <c r="H49" i="22"/>
  <c r="H60" i="22"/>
  <c r="H56" i="22"/>
  <c r="H52" i="22"/>
  <c r="H63" i="22" l="1"/>
  <c r="I17" i="16"/>
  <c r="H17" i="16"/>
  <c r="G17" i="16" s="1"/>
  <c r="G57" i="16" l="1"/>
  <c r="G56" i="16" s="1"/>
  <c r="G48" i="16"/>
  <c r="G51" i="16"/>
  <c r="G24" i="16"/>
  <c r="G23" i="16"/>
  <c r="G22" i="16"/>
  <c r="G19" i="16"/>
  <c r="G20" i="16"/>
  <c r="G21" i="16"/>
  <c r="G18" i="16"/>
  <c r="G56" i="21"/>
  <c r="G42" i="21"/>
  <c r="G41" i="21" s="1"/>
  <c r="G29" i="18"/>
  <c r="G43" i="18"/>
  <c r="G46" i="18"/>
  <c r="G47" i="16" l="1"/>
  <c r="G28" i="18"/>
  <c r="G42" i="18"/>
  <c r="K21" i="19"/>
  <c r="G78" i="18" l="1"/>
  <c r="K33" i="19"/>
  <c r="K32" i="19"/>
  <c r="K31" i="19"/>
  <c r="K29" i="19"/>
  <c r="K28" i="19"/>
  <c r="K27" i="19"/>
  <c r="K26" i="19"/>
  <c r="K25" i="19"/>
  <c r="K24" i="19"/>
  <c r="K23" i="19"/>
  <c r="K22" i="19"/>
  <c r="K20" i="19"/>
  <c r="K19" i="19"/>
  <c r="K16" i="19"/>
  <c r="K15" i="19"/>
  <c r="K14" i="19"/>
  <c r="H61" i="18" l="1"/>
  <c r="H64" i="18"/>
  <c r="H67" i="18"/>
  <c r="H70" i="18"/>
  <c r="H73" i="18"/>
  <c r="H62" i="18"/>
  <c r="H65" i="18"/>
  <c r="H71" i="18"/>
  <c r="H76" i="18"/>
  <c r="H59" i="18"/>
  <c r="H68" i="18"/>
  <c r="H74" i="18"/>
  <c r="H77" i="18"/>
  <c r="H60" i="18"/>
  <c r="H63" i="18"/>
  <c r="H66" i="18"/>
  <c r="H69" i="18"/>
  <c r="H72" i="18"/>
  <c r="H75" i="18"/>
  <c r="H58" i="18"/>
  <c r="G85" i="18"/>
  <c r="H126" i="18" l="1"/>
  <c r="H131" i="18"/>
  <c r="H112" i="18"/>
  <c r="H113" i="18"/>
  <c r="H94" i="18"/>
  <c r="H106" i="18"/>
  <c r="I25" i="16"/>
  <c r="H13" i="16"/>
  <c r="H23" i="23"/>
  <c r="G76" i="16"/>
  <c r="H86" i="16" s="1"/>
  <c r="G54" i="16"/>
  <c r="G16" i="21"/>
  <c r="G17" i="21"/>
  <c r="F21" i="18"/>
  <c r="I76" i="18" l="1"/>
  <c r="I63" i="18"/>
  <c r="I72" i="18"/>
  <c r="I61" i="18"/>
  <c r="I64" i="18"/>
  <c r="I67" i="18"/>
  <c r="I70" i="18"/>
  <c r="I73" i="18"/>
  <c r="I77" i="18"/>
  <c r="I60" i="18"/>
  <c r="I69" i="18"/>
  <c r="I75" i="18"/>
  <c r="I59" i="18"/>
  <c r="I62" i="18"/>
  <c r="I65" i="18"/>
  <c r="I68" i="18"/>
  <c r="I71" i="18"/>
  <c r="I74" i="18"/>
  <c r="I66" i="18"/>
  <c r="I58" i="18"/>
  <c r="I78" i="18"/>
  <c r="I28" i="18"/>
  <c r="H111" i="16"/>
  <c r="H112" i="16"/>
  <c r="H104" i="16"/>
  <c r="H110" i="16"/>
  <c r="H98" i="16"/>
  <c r="H103" i="16"/>
  <c r="H92" i="16"/>
  <c r="H97" i="16"/>
  <c r="H89" i="16"/>
  <c r="G50" i="16"/>
  <c r="G70" i="16" s="1"/>
  <c r="H25" i="16"/>
  <c r="I56" i="16" s="1"/>
  <c r="G13" i="16"/>
  <c r="G25" i="16" s="1"/>
  <c r="H72" i="21"/>
  <c r="H58" i="21"/>
  <c r="H60" i="21"/>
  <c r="H68" i="21"/>
  <c r="I48" i="18"/>
  <c r="I52" i="18"/>
  <c r="I47" i="18"/>
  <c r="I49" i="18"/>
  <c r="I50" i="18"/>
  <c r="I51" i="18"/>
  <c r="I31" i="18"/>
  <c r="I35" i="18"/>
  <c r="I32" i="18"/>
  <c r="I36" i="18"/>
  <c r="I34" i="18"/>
  <c r="I33" i="18"/>
  <c r="G156" i="18"/>
  <c r="H78" i="16"/>
  <c r="H88" i="16"/>
  <c r="H82" i="16"/>
  <c r="H80" i="16"/>
  <c r="H84" i="16"/>
  <c r="H77" i="16"/>
  <c r="H83" i="16"/>
  <c r="H79" i="16"/>
  <c r="H81" i="16"/>
  <c r="I38" i="18"/>
  <c r="I37" i="18"/>
  <c r="I30" i="18"/>
  <c r="I41" i="18"/>
  <c r="I40" i="18"/>
  <c r="I39" i="18"/>
  <c r="I18" i="24"/>
  <c r="H18" i="24"/>
  <c r="G18" i="24" l="1"/>
  <c r="I50" i="16"/>
  <c r="I54" i="16"/>
  <c r="I61" i="16"/>
  <c r="I65" i="16"/>
  <c r="I69" i="16"/>
  <c r="I55" i="16"/>
  <c r="I62" i="16"/>
  <c r="I66" i="16"/>
  <c r="I58" i="16"/>
  <c r="I59" i="16"/>
  <c r="I63" i="16"/>
  <c r="I67" i="16"/>
  <c r="I53" i="16"/>
  <c r="I49" i="16"/>
  <c r="I60" i="16"/>
  <c r="I64" i="16"/>
  <c r="I68" i="16"/>
  <c r="I52" i="16"/>
  <c r="I48" i="16"/>
  <c r="I51" i="16"/>
  <c r="I57" i="16"/>
  <c r="I47" i="16"/>
  <c r="I70" i="16" s="1"/>
  <c r="H36" i="18" l="1"/>
  <c r="H47" i="18"/>
  <c r="H51" i="18"/>
  <c r="H37" i="18"/>
  <c r="H48" i="18"/>
  <c r="H52" i="18"/>
  <c r="H31" i="18"/>
  <c r="H50" i="18"/>
  <c r="H34" i="18"/>
  <c r="H33" i="18"/>
  <c r="H49" i="18"/>
  <c r="H32" i="18"/>
  <c r="H35" i="18"/>
  <c r="H28" i="18"/>
  <c r="H40" i="18"/>
  <c r="H39" i="18"/>
  <c r="H30" i="18"/>
  <c r="H41" i="18"/>
  <c r="H29" i="18"/>
  <c r="H38" i="18"/>
  <c r="F39" i="23" l="1"/>
  <c r="F48" i="23"/>
  <c r="H41" i="24"/>
  <c r="G41" i="24"/>
  <c r="F41" i="24"/>
  <c r="G34" i="23" l="1"/>
  <c r="G38" i="23"/>
  <c r="G35" i="23"/>
  <c r="G33" i="23"/>
  <c r="G36" i="23"/>
  <c r="G37" i="23"/>
  <c r="G23" i="23"/>
  <c r="F23" i="23" s="1"/>
  <c r="G39" i="23" l="1"/>
  <c r="I19" i="21"/>
  <c r="H19" i="21"/>
  <c r="G18" i="21"/>
  <c r="I41" i="21" l="1"/>
  <c r="G80" i="21"/>
  <c r="I43" i="21"/>
  <c r="I47" i="21"/>
  <c r="I49" i="21"/>
  <c r="I48" i="21"/>
  <c r="I46" i="21"/>
  <c r="G19" i="21"/>
  <c r="F34" i="21" l="1"/>
  <c r="G45" i="21"/>
  <c r="I45" i="21" s="1"/>
  <c r="H64" i="21" l="1"/>
  <c r="H70" i="21"/>
  <c r="H57" i="21"/>
  <c r="H66" i="21"/>
  <c r="G33" i="21"/>
  <c r="G29" i="21"/>
  <c r="G28" i="21"/>
  <c r="H62" i="21"/>
  <c r="G30" i="21"/>
  <c r="H65" i="21"/>
  <c r="H69" i="21"/>
  <c r="G31" i="21"/>
  <c r="H59" i="21"/>
  <c r="G32" i="21"/>
  <c r="H61" i="21"/>
  <c r="H67" i="21"/>
  <c r="H71" i="21"/>
  <c r="G44" i="21"/>
  <c r="G50" i="21" s="1"/>
  <c r="H41" i="21" s="1"/>
  <c r="H63" i="21"/>
  <c r="I42" i="21" l="1"/>
  <c r="H101" i="16"/>
  <c r="H105" i="16"/>
  <c r="H94" i="16"/>
  <c r="H96" i="16"/>
  <c r="H90" i="16"/>
  <c r="H91" i="16"/>
  <c r="H43" i="21"/>
  <c r="I44" i="21"/>
  <c r="H56" i="21"/>
  <c r="G34" i="21"/>
  <c r="H102" i="16"/>
  <c r="H100" i="16"/>
  <c r="H113" i="16"/>
  <c r="H56" i="16" l="1"/>
  <c r="H47" i="16"/>
  <c r="H69" i="16"/>
  <c r="H63" i="16"/>
  <c r="H67" i="16"/>
  <c r="H59" i="16"/>
  <c r="H52" i="16"/>
  <c r="H66" i="16"/>
  <c r="H62" i="16"/>
  <c r="H55" i="16"/>
  <c r="H58" i="16"/>
  <c r="H51" i="16"/>
  <c r="H57" i="16"/>
  <c r="H65" i="16"/>
  <c r="H60" i="16"/>
  <c r="H49" i="16"/>
  <c r="H64" i="16"/>
  <c r="H48" i="16"/>
  <c r="H53" i="16"/>
  <c r="H68" i="16"/>
  <c r="H61" i="16"/>
  <c r="H54" i="16"/>
  <c r="H50" i="16"/>
  <c r="H42" i="21"/>
  <c r="H44" i="21"/>
  <c r="H50" i="21"/>
  <c r="H49" i="21"/>
  <c r="H47" i="21"/>
  <c r="I50" i="21"/>
  <c r="H48" i="21"/>
  <c r="H46" i="21"/>
  <c r="H45" i="21"/>
  <c r="H70" i="16" l="1"/>
  <c r="H106" i="16"/>
  <c r="H87" i="16"/>
  <c r="H107" i="16" l="1"/>
  <c r="G15" i="18" l="1"/>
  <c r="I29" i="18"/>
  <c r="I46" i="18"/>
  <c r="I53" i="18"/>
  <c r="H42" i="18"/>
  <c r="H78" i="18" s="1"/>
  <c r="I44" i="18"/>
  <c r="I45" i="18"/>
  <c r="I43" i="18"/>
  <c r="I42" i="18"/>
  <c r="H45" i="18"/>
  <c r="G16" i="18"/>
  <c r="G20" i="18"/>
  <c r="G17" i="18"/>
  <c r="G19" i="18"/>
  <c r="G18" i="18"/>
  <c r="G21" i="18" l="1"/>
  <c r="F40" i="16"/>
  <c r="U77" i="9"/>
  <c r="U76" i="9"/>
  <c r="U69" i="9"/>
  <c r="U68" i="9"/>
  <c r="U52" i="9"/>
  <c r="U51" i="9"/>
  <c r="U21" i="9"/>
  <c r="U20" i="9"/>
  <c r="R77" i="9"/>
  <c r="R76" i="9"/>
  <c r="R69" i="9"/>
  <c r="R68" i="9"/>
  <c r="R52" i="9"/>
  <c r="R51" i="9"/>
  <c r="R21" i="9"/>
  <c r="R20" i="9"/>
  <c r="O77" i="9"/>
  <c r="O76" i="9"/>
  <c r="L77" i="9"/>
  <c r="L76" i="9"/>
  <c r="I77" i="9"/>
  <c r="I76" i="9"/>
  <c r="F77" i="9"/>
  <c r="F76" i="9"/>
  <c r="O69" i="9"/>
  <c r="O68" i="9"/>
  <c r="L69" i="9"/>
  <c r="L68" i="9"/>
  <c r="I69" i="9"/>
  <c r="I68" i="9"/>
  <c r="F69" i="9"/>
  <c r="F68" i="9"/>
  <c r="O52" i="9"/>
  <c r="O51" i="9"/>
  <c r="L52" i="9"/>
  <c r="L51" i="9"/>
  <c r="I52" i="9"/>
  <c r="I51" i="9"/>
  <c r="F52" i="9"/>
  <c r="F51" i="9"/>
  <c r="O21" i="9"/>
  <c r="O20" i="9"/>
  <c r="L21" i="9"/>
  <c r="L20" i="9"/>
  <c r="I21" i="9"/>
  <c r="I20" i="9"/>
  <c r="F21" i="9"/>
  <c r="F20" i="9"/>
  <c r="G121" i="16" l="1"/>
  <c r="G34" i="16"/>
  <c r="G35" i="16"/>
  <c r="G37" i="16"/>
  <c r="H85" i="16"/>
  <c r="G38" i="16"/>
  <c r="G39" i="16"/>
  <c r="H108" i="16"/>
  <c r="H109" i="16"/>
  <c r="H93" i="16"/>
  <c r="H76" i="16"/>
  <c r="H99" i="16"/>
  <c r="H95" i="16"/>
  <c r="G36" i="16"/>
  <c r="G40" i="16" l="1"/>
  <c r="H53" i="18"/>
  <c r="H46" i="18"/>
  <c r="H43" i="18"/>
  <c r="H44" i="18"/>
  <c r="H149" i="18" l="1"/>
  <c r="H86" i="18"/>
  <c r="H142" i="18"/>
  <c r="H138" i="18"/>
  <c r="H115" i="18"/>
  <c r="H125" i="18"/>
  <c r="H146" i="18"/>
  <c r="H139" i="18"/>
  <c r="H111" i="18"/>
  <c r="H100" i="18"/>
  <c r="H124" i="18"/>
  <c r="H145" i="18"/>
  <c r="H89" i="18"/>
  <c r="H129" i="18"/>
  <c r="H109" i="18"/>
  <c r="H108" i="18"/>
  <c r="H105" i="18"/>
  <c r="H98" i="18"/>
  <c r="H144" i="18"/>
  <c r="H85" i="18"/>
  <c r="H91" i="18"/>
  <c r="H130" i="18"/>
  <c r="H117" i="18"/>
  <c r="H102" i="18"/>
  <c r="H127" i="18"/>
  <c r="H88" i="18"/>
  <c r="H128" i="18"/>
  <c r="H103" i="18"/>
  <c r="H136" i="18"/>
  <c r="H135" i="18"/>
  <c r="H143" i="18"/>
  <c r="H90" i="18"/>
  <c r="H141" i="18"/>
  <c r="H133" i="18"/>
  <c r="G123" i="18"/>
  <c r="H123" i="18" s="1"/>
  <c r="H114" i="18"/>
  <c r="H97" i="18"/>
  <c r="H96" i="18"/>
  <c r="H92" i="18"/>
  <c r="H99" i="18"/>
  <c r="H101" i="18"/>
  <c r="H148" i="18"/>
  <c r="H104" i="18"/>
  <c r="H93" i="18"/>
  <c r="H95" i="18"/>
  <c r="H116" i="18"/>
  <c r="H107" i="18"/>
  <c r="H147" i="18"/>
  <c r="H140" i="18"/>
  <c r="H87" i="18"/>
  <c r="H118" i="18"/>
  <c r="H132" i="18"/>
  <c r="H110" i="18"/>
  <c r="H134" i="18"/>
  <c r="H137" i="18"/>
</calcChain>
</file>

<file path=xl/sharedStrings.xml><?xml version="1.0" encoding="utf-8"?>
<sst xmlns="http://schemas.openxmlformats.org/spreadsheetml/2006/main" count="1591" uniqueCount="386">
  <si>
    <t>CUADRO RESUMEN</t>
  </si>
  <si>
    <t>RESUMEN ÁMBITO FORAL y MUNICIPAL</t>
  </si>
  <si>
    <t>ENTIDADES</t>
  </si>
  <si>
    <t>ASESORAM. JURÍDICO</t>
  </si>
  <si>
    <t>ATENCIÓN PSICOLÓGICA</t>
  </si>
  <si>
    <t>F</t>
  </si>
  <si>
    <t>DIPUTACIÓN FORAL BIZKAIA</t>
  </si>
  <si>
    <t>p</t>
  </si>
  <si>
    <t>-</t>
  </si>
  <si>
    <t>Alonsotegi</t>
  </si>
  <si>
    <t>Amorebieta-Etxano</t>
  </si>
  <si>
    <t>Arakaldo</t>
  </si>
  <si>
    <t>Arrigorriaga</t>
  </si>
  <si>
    <t>Balmaseda</t>
  </si>
  <si>
    <t>Barakaldo</t>
  </si>
  <si>
    <t>Basauri</t>
  </si>
  <si>
    <t>Bermeo</t>
  </si>
  <si>
    <t>Berriz</t>
  </si>
  <si>
    <t>Bilbao</t>
  </si>
  <si>
    <t>Durango</t>
  </si>
  <si>
    <t>Erandio</t>
  </si>
  <si>
    <t>Ermua</t>
  </si>
  <si>
    <t>Etxebarri</t>
  </si>
  <si>
    <t>Galdakao</t>
  </si>
  <si>
    <t>Gatika</t>
  </si>
  <si>
    <t>Getxo</t>
  </si>
  <si>
    <t>Leioa</t>
  </si>
  <si>
    <t>Mallabia</t>
  </si>
  <si>
    <t>Muskiz</t>
  </si>
  <si>
    <t>Ortuella</t>
  </si>
  <si>
    <t>Orozko</t>
  </si>
  <si>
    <t>Portugalete</t>
  </si>
  <si>
    <t>Santurtzi</t>
  </si>
  <si>
    <t>Sestao</t>
  </si>
  <si>
    <t>Ugao-Miraballes</t>
  </si>
  <si>
    <t>Zalla</t>
  </si>
  <si>
    <t>Zaratamo</t>
  </si>
  <si>
    <t>Zeberio</t>
  </si>
  <si>
    <t>Zierbena</t>
  </si>
  <si>
    <t>RESUMEN ÁMBITO MANCOMUNIDADES</t>
  </si>
  <si>
    <t>ARRATIA</t>
  </si>
  <si>
    <t>BUSTURIALDEA</t>
  </si>
  <si>
    <t>ENCARTACIONES</t>
  </si>
  <si>
    <t>LEA-ARTIBAI</t>
  </si>
  <si>
    <t>TXORIERRI</t>
  </si>
  <si>
    <t>RESUMEN</t>
  </si>
  <si>
    <t>I. Ámbito: PROTECCIÓN SOCIAL</t>
  </si>
  <si>
    <t>TOTAL</t>
  </si>
  <si>
    <t>I.C. Datos de Atención Psicológica</t>
  </si>
  <si>
    <t xml:space="preserve">PERSONAS </t>
  </si>
  <si>
    <t>ATENDIDAS</t>
  </si>
  <si>
    <t>Total de personas atendidas</t>
  </si>
  <si>
    <t>N.º de mujeres con hijas e hijos a cargo</t>
  </si>
  <si>
    <t xml:space="preserve">Edad media </t>
  </si>
  <si>
    <t>% mujeres menores de 30 años</t>
  </si>
  <si>
    <t>Gernika-Lumo</t>
  </si>
  <si>
    <t>Total de menores</t>
  </si>
  <si>
    <t>Urduña/Orduña</t>
  </si>
  <si>
    <t>Maruri-Jatabe</t>
  </si>
  <si>
    <t>Valle de Trápaga-Trapagaran</t>
  </si>
  <si>
    <t xml:space="preserve">           </t>
  </si>
  <si>
    <t xml:space="preserve">             </t>
  </si>
  <si>
    <t>ÁMBITO DE MUNICIPIOS Y MANCOMUNIDADES</t>
  </si>
  <si>
    <t>Elaboración propia.</t>
  </si>
  <si>
    <t>%</t>
  </si>
  <si>
    <t>Derio</t>
  </si>
  <si>
    <t>Güeñes</t>
  </si>
  <si>
    <t>Igorre</t>
  </si>
  <si>
    <t>Lekeitio</t>
  </si>
  <si>
    <t>Markina-Xemein</t>
  </si>
  <si>
    <t>Ondarroa</t>
  </si>
  <si>
    <r>
      <t xml:space="preserve"> Barakaldo</t>
    </r>
    <r>
      <rPr>
        <sz val="9"/>
        <rFont val="Arial"/>
        <family val="2"/>
      </rPr>
      <t xml:space="preserve"> </t>
    </r>
  </si>
  <si>
    <t xml:space="preserve"> Barakaldo </t>
  </si>
  <si>
    <r>
      <t xml:space="preserve"> Bilbao </t>
    </r>
    <r>
      <rPr>
        <vertAlign val="superscript"/>
        <sz val="9"/>
        <rFont val="Arial"/>
        <family val="2"/>
      </rPr>
      <t>(1)</t>
    </r>
  </si>
  <si>
    <t xml:space="preserve">% s/ total mujeres </t>
  </si>
  <si>
    <t>EUROPA</t>
  </si>
  <si>
    <t>ÁFRICA</t>
  </si>
  <si>
    <t>MAGREB</t>
  </si>
  <si>
    <t>MARRUECOS</t>
  </si>
  <si>
    <t>RESTO ÁFRICA</t>
  </si>
  <si>
    <t>AMÉRICA</t>
  </si>
  <si>
    <t>LATINOAMÉRICA</t>
  </si>
  <si>
    <t>ARGENTINA</t>
  </si>
  <si>
    <t>COLOMBIA</t>
  </si>
  <si>
    <t>ECUADOR</t>
  </si>
  <si>
    <t>PARAGUAY</t>
  </si>
  <si>
    <t xml:space="preserve">TOTAL </t>
  </si>
  <si>
    <t>BOLIVIA</t>
  </si>
  <si>
    <t>PERÚ</t>
  </si>
  <si>
    <t>ACOGIDA</t>
  </si>
  <si>
    <t>Mujeres</t>
  </si>
  <si>
    <t>MUNICIPIO</t>
  </si>
  <si>
    <t>Ascendiente</t>
  </si>
  <si>
    <t>Descendiente</t>
  </si>
  <si>
    <t>Otros</t>
  </si>
  <si>
    <t>EDAD</t>
  </si>
  <si>
    <t>Violencia sexual</t>
  </si>
  <si>
    <t>Cónyuge/ Pareja/ Novio</t>
  </si>
  <si>
    <t>6 años</t>
  </si>
  <si>
    <t>7 años</t>
  </si>
  <si>
    <t>8 años</t>
  </si>
  <si>
    <t>9 años</t>
  </si>
  <si>
    <t>10 años</t>
  </si>
  <si>
    <t>11 años</t>
  </si>
  <si>
    <t>12 años</t>
  </si>
  <si>
    <t>13 años</t>
  </si>
  <si>
    <t>14 años</t>
  </si>
  <si>
    <t>15 años</t>
  </si>
  <si>
    <t>16 años</t>
  </si>
  <si>
    <t xml:space="preserve">17 años </t>
  </si>
  <si>
    <t xml:space="preserve">Menor de 5 años </t>
  </si>
  <si>
    <t xml:space="preserve">Lemoa </t>
  </si>
  <si>
    <t>31-40</t>
  </si>
  <si>
    <t>41-50</t>
  </si>
  <si>
    <t>51-64</t>
  </si>
  <si>
    <t>(1)</t>
  </si>
  <si>
    <t>LEA IBARRA</t>
  </si>
  <si>
    <t>URIBE KOSTA</t>
  </si>
  <si>
    <t>Sopela</t>
  </si>
  <si>
    <t>T</t>
  </si>
  <si>
    <t>M</t>
  </si>
  <si>
    <t>H</t>
  </si>
  <si>
    <t>Na</t>
  </si>
  <si>
    <t>No</t>
  </si>
  <si>
    <t>Para facilitar la visualización de datos se ha utilizado la siguiente nomenclatura en la cabecera de las tablas: T-Total / M-Mujer / H-Hombre / Na-Niña / No-Niño</t>
  </si>
  <si>
    <t>07</t>
  </si>
  <si>
    <t>08</t>
  </si>
  <si>
    <t>09</t>
  </si>
  <si>
    <t>Abadiño</t>
  </si>
  <si>
    <t>Bakio</t>
  </si>
  <si>
    <t>BRASIL</t>
  </si>
  <si>
    <t>NICARAGUA</t>
  </si>
  <si>
    <t xml:space="preserve">                          </t>
  </si>
  <si>
    <t>Fruiz</t>
  </si>
  <si>
    <t>LUGAR DE NACIMIENTO</t>
  </si>
  <si>
    <t>Fuente: Municipios y mancomunidades THB.</t>
  </si>
  <si>
    <t>HONDURAS</t>
  </si>
  <si>
    <t>18-20</t>
  </si>
  <si>
    <t>21-30</t>
  </si>
  <si>
    <t>MUNGIALDE</t>
  </si>
  <si>
    <t>Mungialde</t>
  </si>
  <si>
    <t>≥ 65</t>
  </si>
  <si>
    <t>VENEZUELA</t>
  </si>
  <si>
    <t>MERINDAD DE DURANGO</t>
  </si>
  <si>
    <t>Abanto y Ciérvana-Abanto Zierbena</t>
  </si>
  <si>
    <t>Basuri</t>
  </si>
  <si>
    <t>CARACTERÍSTICAS (%)</t>
  </si>
  <si>
    <t>De 18 a 64 años</t>
  </si>
  <si>
    <t>De 65 o más años</t>
  </si>
  <si>
    <t>Con discapaci-dad</t>
  </si>
  <si>
    <t>Nacida en país extranjero</t>
  </si>
  <si>
    <t>Menor de 18 años</t>
  </si>
  <si>
    <t xml:space="preserve">Menor de 18 años </t>
  </si>
  <si>
    <t xml:space="preserve">De 65 o más años </t>
  </si>
  <si>
    <t xml:space="preserve">Con discapaci-dad </t>
  </si>
  <si>
    <t>INTERV. FAM. MENORES VG</t>
  </si>
  <si>
    <t>(4)</t>
  </si>
  <si>
    <t>ARGELIA</t>
  </si>
  <si>
    <t>Zaldibar</t>
  </si>
  <si>
    <t>Txorierri</t>
  </si>
  <si>
    <t>Elorrio</t>
  </si>
  <si>
    <t>Iurreta</t>
  </si>
  <si>
    <t xml:space="preserve"> Erandio </t>
  </si>
  <si>
    <t xml:space="preserve">LUGAR DE NACIMIENTO </t>
  </si>
  <si>
    <t xml:space="preserve">Barakaldo </t>
  </si>
  <si>
    <t>ASIA</t>
  </si>
  <si>
    <t>Artea</t>
  </si>
  <si>
    <t>Gordexola</t>
  </si>
  <si>
    <t>Gorliz</t>
  </si>
  <si>
    <t>Mungia</t>
  </si>
  <si>
    <t>Pareja/
expareja</t>
  </si>
  <si>
    <t>Violencia
Sexual</t>
  </si>
  <si>
    <t>Total</t>
  </si>
  <si>
    <t>Areatza</t>
  </si>
  <si>
    <t>Berango</t>
  </si>
  <si>
    <t>CHILE</t>
  </si>
  <si>
    <t>Lemoa</t>
  </si>
  <si>
    <t>Intrafam.</t>
  </si>
  <si>
    <t>[1]</t>
  </si>
  <si>
    <t>ATENCIÓN COMUNIT.</t>
  </si>
  <si>
    <t>Dpto. Empleo, Cohesión Social e Igualdad. Diputación Foral de Bizkaia.</t>
  </si>
  <si>
    <t>Dpto. de Empleo, Cohesión Social e Igualdad. Diputación Foral de Bizkaia.</t>
  </si>
  <si>
    <t>ÁMBITO FORAL- 1 (GENERAL)</t>
  </si>
  <si>
    <t>VIOLENCIA DE PAREJA/ EXPAREJA (CASOS NUEVOS)</t>
  </si>
  <si>
    <t>Arrankudiaga-Zollo</t>
  </si>
  <si>
    <t>Berriatua</t>
  </si>
  <si>
    <t>Etxebarria</t>
  </si>
  <si>
    <t>Larrabetzu</t>
  </si>
  <si>
    <t>Urduliz</t>
  </si>
  <si>
    <t>TÚNEZ</t>
  </si>
  <si>
    <t>RELACIÓN PERSONA AGRESORA</t>
  </si>
  <si>
    <t>CAPV y otras CC.AA.</t>
  </si>
  <si>
    <t>Extranjero</t>
  </si>
  <si>
    <t>Pareja/expareja</t>
  </si>
  <si>
    <t>ÁMBITO FORAL- 5 (VÍCTIMAS INDIRECTAS)</t>
  </si>
  <si>
    <t>ÁMBITO FORAL- 6 (PERSONAS AGRESORAS)</t>
  </si>
  <si>
    <t>ÁMBITO FORAL- 7 (MENORES)</t>
  </si>
  <si>
    <t>Niñas</t>
  </si>
  <si>
    <t>Niños</t>
  </si>
  <si>
    <t>Hombres</t>
  </si>
  <si>
    <t>ÁMBITO FORAL- 3 (VIOLENCIA INTRAFAMILIAR)</t>
  </si>
  <si>
    <t>ÁMBITO FORAL- 4 (VIOLENCIA SEXUAL)</t>
  </si>
  <si>
    <t>Fuente: Servicio de Protección frente a la Violencia Machista y de Apoyo a las Familias. Dpto. de Empleo, Cohesión Social e Igualdad. Diputación Foral de Bizkaia.</t>
  </si>
  <si>
    <t xml:space="preserve">Fuente: Servicio de Protección frente a la Violencia Machista y de Apoyo a las Familias. </t>
  </si>
  <si>
    <t>Fuente: Servicio de Protección frente a la Violencia Machista y de Apoyo a las Familias.</t>
  </si>
  <si>
    <t>Fuente:  Servicio de Protección frente a la Violencia Machista y de Apoyo a las Familias.</t>
  </si>
  <si>
    <t xml:space="preserve">Fuente:  Servicio de Protección frente a la Violencia Machista y de Apoyo a las Familias. </t>
  </si>
  <si>
    <r>
      <t xml:space="preserve">Tabla 1. </t>
    </r>
    <r>
      <rPr>
        <sz val="10"/>
        <rFont val="Arial"/>
        <family val="2"/>
      </rPr>
      <t xml:space="preserve">Servicio de Atención Psicológica de la DFB. Series de evolución. </t>
    </r>
  </si>
  <si>
    <t>ÁMBITO FORAL- 2 (VIOLENCIA PAREJA/ EXPAREJA)</t>
  </si>
  <si>
    <r>
      <t xml:space="preserve">2.1. </t>
    </r>
    <r>
      <rPr>
        <u/>
        <sz val="9"/>
        <rFont val="Arial"/>
        <family val="2"/>
      </rPr>
      <t>Por edad (intervalos)</t>
    </r>
  </si>
  <si>
    <r>
      <t xml:space="preserve">2.2. </t>
    </r>
    <r>
      <rPr>
        <u/>
        <sz val="9"/>
        <rFont val="Arial"/>
        <family val="2"/>
      </rPr>
      <t>Por  lugar de nacimiento de mujeres extranjeras</t>
    </r>
  </si>
  <si>
    <t xml:space="preserve">*Acreditada o no acreditada </t>
  </si>
  <si>
    <t>Con discapacidad*</t>
  </si>
  <si>
    <t>Persona desconocida</t>
  </si>
  <si>
    <t>Familiar ascendiente</t>
  </si>
  <si>
    <t>Familiar descendiente</t>
  </si>
  <si>
    <t>Violencia de pareja/ex.</t>
  </si>
  <si>
    <t>*Precipitante de la atención: tipo de violencia sufrido por la víctima directa</t>
  </si>
  <si>
    <r>
      <t xml:space="preserve">10.1. </t>
    </r>
    <r>
      <rPr>
        <sz val="9"/>
        <color rgb="FF000080"/>
        <rFont val="Arial"/>
        <family val="2"/>
      </rPr>
      <t>Por sexo y tipo de violencia (contexto)</t>
    </r>
  </si>
  <si>
    <r>
      <t>6.1.</t>
    </r>
    <r>
      <rPr>
        <u/>
        <sz val="9"/>
        <rFont val="Arial"/>
        <family val="2"/>
      </rPr>
      <t xml:space="preserve"> Por edad (intervalos)</t>
    </r>
  </si>
  <si>
    <r>
      <t xml:space="preserve">6.2. </t>
    </r>
    <r>
      <rPr>
        <u/>
        <sz val="9"/>
        <rFont val="Arial"/>
        <family val="2"/>
      </rPr>
      <t>Por lugar de nacimiento de mujeres extranjeras</t>
    </r>
  </si>
  <si>
    <r>
      <t xml:space="preserve">6.3. </t>
    </r>
    <r>
      <rPr>
        <u/>
        <sz val="9"/>
        <rFont val="Arial"/>
        <family val="2"/>
      </rPr>
      <t>Por municipio de residencia</t>
    </r>
  </si>
  <si>
    <t>% s/total (v. sexual)</t>
  </si>
  <si>
    <t>% s/total (v. intrafamiliar)</t>
  </si>
  <si>
    <t>% s/total (v. pareja/ex.)</t>
  </si>
  <si>
    <t xml:space="preserve">*Acreditada o no acreditada. </t>
  </si>
  <si>
    <r>
      <rPr>
        <b/>
        <u/>
        <sz val="9"/>
        <rFont val="Arial"/>
        <family val="2"/>
      </rPr>
      <t>10.1.</t>
    </r>
    <r>
      <rPr>
        <u/>
        <sz val="9"/>
        <rFont val="Arial"/>
        <family val="2"/>
      </rPr>
      <t xml:space="preserve"> Por sexo y tipo de violencia (contexto)</t>
    </r>
  </si>
  <si>
    <r>
      <t xml:space="preserve">10.2. </t>
    </r>
    <r>
      <rPr>
        <u/>
        <sz val="9"/>
        <rFont val="Arial"/>
        <family val="2"/>
      </rPr>
      <t>Por sexo y edad</t>
    </r>
  </si>
  <si>
    <t xml:space="preserve">Total con violencia </t>
  </si>
  <si>
    <r>
      <t xml:space="preserve">2.3. </t>
    </r>
    <r>
      <rPr>
        <u/>
        <sz val="9"/>
        <rFont val="Arial"/>
        <family val="2"/>
      </rPr>
      <t>Por municipio de residencia</t>
    </r>
  </si>
  <si>
    <r>
      <t>4.1.</t>
    </r>
    <r>
      <rPr>
        <u/>
        <sz val="9"/>
        <rFont val="Arial"/>
        <family val="2"/>
      </rPr>
      <t xml:space="preserve"> Por edad (intervalos)</t>
    </r>
  </si>
  <si>
    <r>
      <t xml:space="preserve">4.3. </t>
    </r>
    <r>
      <rPr>
        <u/>
        <sz val="9"/>
        <rFont val="Arial"/>
        <family val="2"/>
      </rPr>
      <t>Por municipio de residencia</t>
    </r>
  </si>
  <si>
    <t>UE 27</t>
  </si>
  <si>
    <t>GUINEA ECUATORIAL</t>
  </si>
  <si>
    <r>
      <t xml:space="preserve">9.2. </t>
    </r>
    <r>
      <rPr>
        <u/>
        <sz val="9"/>
        <rFont val="Arial"/>
        <family val="2"/>
      </rPr>
      <t xml:space="preserve">Por  lugar de nacimiento </t>
    </r>
  </si>
  <si>
    <r>
      <t>VG contra la madre</t>
    </r>
    <r>
      <rPr>
        <vertAlign val="superscript"/>
        <sz val="9"/>
        <rFont val="Arial"/>
        <family val="2"/>
      </rPr>
      <t>(1)</t>
    </r>
  </si>
  <si>
    <r>
      <t>Violencia de la propia pareja/ex.</t>
    </r>
    <r>
      <rPr>
        <vertAlign val="superscript"/>
        <sz val="9"/>
        <rFont val="Arial"/>
        <family val="2"/>
      </rPr>
      <t>(2)</t>
    </r>
  </si>
  <si>
    <r>
      <rPr>
        <vertAlign val="superscript"/>
        <sz val="8"/>
        <rFont val="Arial"/>
        <family val="2"/>
      </rPr>
      <t>(2)</t>
    </r>
    <r>
      <rPr>
        <sz val="8"/>
        <rFont val="Arial"/>
        <family val="2"/>
      </rPr>
      <t xml:space="preserve"> Casos de violencia ejercida hacia la menor por su propia pareja/expareja </t>
    </r>
  </si>
  <si>
    <r>
      <rPr>
        <vertAlign val="superscript"/>
        <sz val="8"/>
        <rFont val="Arial"/>
        <family val="2"/>
      </rPr>
      <t>(1)</t>
    </r>
    <r>
      <rPr>
        <sz val="8"/>
        <rFont val="Arial"/>
        <family val="2"/>
      </rPr>
      <t xml:space="preserve"> Casos de VG contra la madre (Ley Integral)</t>
    </r>
  </si>
  <si>
    <r>
      <t xml:space="preserve">4.2. </t>
    </r>
    <r>
      <rPr>
        <u/>
        <sz val="9"/>
        <rFont val="Arial"/>
        <family val="2"/>
      </rPr>
      <t>Por lugar de nacimiento de mujeres extranjeras</t>
    </r>
  </si>
  <si>
    <t>RUMANÍA</t>
  </si>
  <si>
    <t>Intrafamiliar</t>
  </si>
  <si>
    <t>Excónyug/Expar/Exnovio</t>
  </si>
  <si>
    <t>CUBA</t>
  </si>
  <si>
    <t>EL SALVADOR</t>
  </si>
  <si>
    <t>FRANCIA</t>
  </si>
  <si>
    <t>RESTO EUROPA</t>
  </si>
  <si>
    <t>GUATEMALA</t>
  </si>
  <si>
    <t>MÉXICO</t>
  </si>
  <si>
    <t>NIGERIA</t>
  </si>
  <si>
    <t>PORTUGAL</t>
  </si>
  <si>
    <t>REPÚBLICA DOMINICANA</t>
  </si>
  <si>
    <t>RUSIA</t>
  </si>
  <si>
    <t>SENEGAL</t>
  </si>
  <si>
    <t>UCRANIA</t>
  </si>
  <si>
    <t>Busturia</t>
  </si>
  <si>
    <t>Sondika</t>
  </si>
  <si>
    <t>Trucios-Turtzioz</t>
  </si>
  <si>
    <t>ALEMANIA</t>
  </si>
  <si>
    <t>Galdames</t>
  </si>
  <si>
    <t>Violenica intrafamiliar</t>
  </si>
  <si>
    <t>Violencia sexual*</t>
  </si>
  <si>
    <t>*Violencia sexual fuera de los dos ámbitos anteriores</t>
  </si>
  <si>
    <t xml:space="preserve">Familiar </t>
  </si>
  <si>
    <t>Persona del entorno</t>
  </si>
  <si>
    <t>Jefe/a, compañero/a, profesor/a, entrenador/a</t>
  </si>
  <si>
    <t>Amistad</t>
  </si>
  <si>
    <t xml:space="preserve">Persona conocida sin relación </t>
  </si>
  <si>
    <t>Otros casos</t>
  </si>
  <si>
    <t>Grupo (desconocidos)</t>
  </si>
  <si>
    <t>Grupo (conocidos)</t>
  </si>
  <si>
    <t xml:space="preserve"> Elorrio</t>
  </si>
  <si>
    <t>ATENCIÓN VIOL. SEXUAL</t>
  </si>
  <si>
    <t>Violencia por parte de familiares</t>
  </si>
  <si>
    <r>
      <t>Mujeres con problem. violencia</t>
    </r>
    <r>
      <rPr>
        <b/>
        <vertAlign val="superscript"/>
        <sz val="8"/>
        <rFont val="Arial"/>
        <family val="2"/>
      </rPr>
      <t>3</t>
    </r>
  </si>
  <si>
    <r>
      <t xml:space="preserve"> Bilbao</t>
    </r>
    <r>
      <rPr>
        <vertAlign val="superscript"/>
        <sz val="9"/>
        <rFont val="Arial"/>
        <family val="2"/>
      </rPr>
      <t>4</t>
    </r>
  </si>
  <si>
    <r>
      <t xml:space="preserve"> Uribe Kosta</t>
    </r>
    <r>
      <rPr>
        <vertAlign val="superscript"/>
        <sz val="9"/>
        <rFont val="Arial"/>
        <family val="2"/>
      </rPr>
      <t>5</t>
    </r>
  </si>
  <si>
    <t>Usansolo</t>
  </si>
  <si>
    <t>(')</t>
  </si>
  <si>
    <t xml:space="preserve"> Uribe Kosta</t>
  </si>
  <si>
    <r>
      <t xml:space="preserve">Tabla 2. </t>
    </r>
    <r>
      <rPr>
        <sz val="10"/>
        <rFont val="Arial"/>
        <family val="2"/>
      </rPr>
      <t xml:space="preserve">Servicio de Atención Psicológica de la DFB. Violencia de pareja/expareja. Casos nuevos de mujeres víctimas. 2025. </t>
    </r>
  </si>
  <si>
    <r>
      <t xml:space="preserve">Tabla 3. </t>
    </r>
    <r>
      <rPr>
        <sz val="10"/>
        <rFont val="Arial"/>
        <family val="2"/>
      </rPr>
      <t xml:space="preserve">Servicio de Atención Psicológica de la DFB. Violencia intrafamiliar. Casos nuevos de personas atendidas por sexo según relación con la persona agresora. 2025. </t>
    </r>
  </si>
  <si>
    <r>
      <t xml:space="preserve">Tabla 4. </t>
    </r>
    <r>
      <rPr>
        <sz val="10"/>
        <rFont val="Arial"/>
        <family val="2"/>
      </rPr>
      <t xml:space="preserve">Servicio de Atención Psicológica de la DFB. Violencia intrafamiliar. Casos nuevos de mujeres víctimas. 2025. </t>
    </r>
  </si>
  <si>
    <r>
      <t>Tabla 5.</t>
    </r>
    <r>
      <rPr>
        <sz val="10"/>
        <rFont val="Arial"/>
        <family val="2"/>
      </rPr>
      <t xml:space="preserve"> Servicio de Atención Psicológica de la DFB. Violencia sexual. Casos nuevos de personas atendidas por sexo según relación con la persona agresora. 2025. </t>
    </r>
  </si>
  <si>
    <r>
      <t>Tabla 6.</t>
    </r>
    <r>
      <rPr>
        <sz val="10"/>
        <rFont val="Arial"/>
        <family val="2"/>
      </rPr>
      <t xml:space="preserve"> Servicio de Atención Psicológica de la DFB. Violencia sexual. Casos nuevos de mujeres víctimas. 2025. </t>
    </r>
  </si>
  <si>
    <r>
      <t xml:space="preserve">Tabla 7. </t>
    </r>
    <r>
      <rPr>
        <sz val="10"/>
        <rFont val="Arial"/>
        <family val="2"/>
      </rPr>
      <t xml:space="preserve">Servicio de Atención Psicológica de la DFB. Casos nuevos de víctimas indirectas. 2025. </t>
    </r>
  </si>
  <si>
    <r>
      <t xml:space="preserve">Tabla 10. </t>
    </r>
    <r>
      <rPr>
        <sz val="10"/>
        <rFont val="Arial"/>
        <family val="2"/>
      </rPr>
      <t xml:space="preserve">Servicio de Atención Psicológica de la DFB. Casos nuevos de menores víctimas. 2025. </t>
    </r>
  </si>
  <si>
    <r>
      <t xml:space="preserve">Tabla 8. </t>
    </r>
    <r>
      <rPr>
        <sz val="10"/>
        <rFont val="Arial"/>
        <family val="2"/>
      </rPr>
      <t xml:space="preserve">Servicio de Atención Psicológica de la DFB. Casos nuevos de personas agresoras por sexo y tipo de violencia (relación con la víctima). 2025. </t>
    </r>
  </si>
  <si>
    <r>
      <t xml:space="preserve">Tabla 9. </t>
    </r>
    <r>
      <rPr>
        <sz val="10"/>
        <rFont val="Arial"/>
        <family val="2"/>
      </rPr>
      <t xml:space="preserve">Servicio de Atención Psicológica de la DFB. Casos nuevos de hombres agresores. 2025. </t>
    </r>
  </si>
  <si>
    <r>
      <t xml:space="preserve">1.4. </t>
    </r>
    <r>
      <rPr>
        <u/>
        <sz val="9"/>
        <rFont val="Arial"/>
        <family val="2"/>
      </rPr>
      <t>Violencia sexual: víctimas adultas por sexo y tipo de caso. 2005-2025</t>
    </r>
  </si>
  <si>
    <r>
      <t xml:space="preserve">1.5. </t>
    </r>
    <r>
      <rPr>
        <u/>
        <sz val="9"/>
        <rFont val="Arial"/>
        <family val="2"/>
      </rPr>
      <t>Víctimas indirectas por sexo y tipo de caso. 2007-2025</t>
    </r>
  </si>
  <si>
    <r>
      <t xml:space="preserve">1.6. </t>
    </r>
    <r>
      <rPr>
        <u/>
        <sz val="9"/>
        <rFont val="Arial"/>
        <family val="2"/>
      </rPr>
      <t>Personas agresoras por sexo y tipo de caso. 2005-2025</t>
    </r>
  </si>
  <si>
    <r>
      <t xml:space="preserve">1.7. </t>
    </r>
    <r>
      <rPr>
        <u/>
        <sz val="9"/>
        <rFont val="Arial"/>
        <family val="2"/>
      </rPr>
      <t>Menores víctimas por sexo y tipo de caso. 2005-2025</t>
    </r>
  </si>
  <si>
    <t>Aulesti</t>
  </si>
  <si>
    <t>Dima</t>
  </si>
  <si>
    <t>Laukiz</t>
  </si>
  <si>
    <t>Mendexa</t>
  </si>
  <si>
    <t>Mundaka</t>
  </si>
  <si>
    <t>Plentzia</t>
  </si>
  <si>
    <t>FILIPINAS</t>
  </si>
  <si>
    <t>SOMALIA</t>
  </si>
  <si>
    <t>SUECIA</t>
  </si>
  <si>
    <t>URUGUAY</t>
  </si>
  <si>
    <t xml:space="preserve">GUINEA </t>
  </si>
  <si>
    <t>GUINEA BISSAU</t>
  </si>
  <si>
    <t>ARMENIA</t>
  </si>
  <si>
    <t>AUSTRIA</t>
  </si>
  <si>
    <t>NORUEGA</t>
  </si>
  <si>
    <t>LETONIA</t>
  </si>
  <si>
    <t>REP. DEMOCRÁTICA DEL CONGO</t>
  </si>
  <si>
    <t>Lanestosa</t>
  </si>
  <si>
    <t>Gautegiz Arteaga</t>
  </si>
  <si>
    <t>Karrantza Harana/Valle de Carranza</t>
  </si>
  <si>
    <t>Sukarrieta</t>
  </si>
  <si>
    <t xml:space="preserve">% mujeres nacidas en países extranjeros </t>
  </si>
  <si>
    <t xml:space="preserve">% mujeres con hijos e hijas a cargo </t>
  </si>
  <si>
    <t>85,1</t>
  </si>
  <si>
    <r>
      <t xml:space="preserve">1.2. </t>
    </r>
    <r>
      <rPr>
        <u/>
        <sz val="9"/>
        <rFont val="Arial"/>
        <family val="2"/>
      </rPr>
      <t>Víctimas adultas de violencia de pareja/expareja o intrafamiliar por sexo y tipo de caso. 2005-2025</t>
    </r>
  </si>
  <si>
    <t>VIOLENCIA PAREJA/EXP.</t>
  </si>
  <si>
    <t>E INTRAFAMILIAR</t>
  </si>
  <si>
    <t>Total (pareja+intrafamiliar)</t>
  </si>
  <si>
    <r>
      <t xml:space="preserve">    </t>
    </r>
    <r>
      <rPr>
        <sz val="8"/>
        <rFont val="Calibri"/>
        <family val="2"/>
      </rPr>
      <t xml:space="preserve">¬ </t>
    </r>
    <r>
      <rPr>
        <sz val="8"/>
        <rFont val="Arial"/>
        <family val="2"/>
      </rPr>
      <t>Violencia de pareja/ex.</t>
    </r>
  </si>
  <si>
    <t xml:space="preserve">    ¬ Violencia intrafamiliar</t>
  </si>
  <si>
    <t xml:space="preserve">    ¬ Violencia de pareja/ex.</t>
  </si>
  <si>
    <r>
      <t>Casos nuevos</t>
    </r>
    <r>
      <rPr>
        <sz val="8"/>
        <color rgb="FFFF0000"/>
        <rFont val="Arial"/>
        <family val="2"/>
      </rPr>
      <t/>
    </r>
  </si>
  <si>
    <t>Casos nuevos</t>
  </si>
  <si>
    <r>
      <t>Nota 1:</t>
    </r>
    <r>
      <rPr>
        <sz val="8"/>
        <rFont val="Arial"/>
        <family val="2"/>
      </rPr>
      <t xml:space="preserve"> El desglose entre violencia de pareja/expareja y violencia intrafamiliar está disponible desde </t>
    </r>
    <r>
      <rPr>
        <b/>
        <sz val="8"/>
        <rFont val="Arial"/>
        <family val="2"/>
      </rPr>
      <t>2007</t>
    </r>
    <r>
      <rPr>
        <sz val="8"/>
        <rFont val="Arial"/>
        <family val="2"/>
      </rPr>
      <t xml:space="preserve"> para los casos nuevos y desde </t>
    </r>
    <r>
      <rPr>
        <b/>
        <sz val="8"/>
        <rFont val="Arial"/>
        <family val="2"/>
      </rPr>
      <t>2024</t>
    </r>
    <r>
      <rPr>
        <sz val="8"/>
        <rFont val="Arial"/>
        <family val="2"/>
      </rPr>
      <t xml:space="preserve"> para el total de personas atendidas.</t>
    </r>
  </si>
  <si>
    <r>
      <rPr>
        <u/>
        <sz val="8"/>
        <rFont val="Arial"/>
        <family val="2"/>
      </rPr>
      <t>Nota:</t>
    </r>
    <r>
      <rPr>
        <sz val="8"/>
        <rFont val="Arial"/>
        <family val="2"/>
      </rPr>
      <t xml:space="preserve"> Hasta 2023 (incluido), la tabla recoge únicamente casos de violencia sexual fuera del ámbito de la pareja o del ámbito familiar. A partir de 2024, incluye también los casos de violencia sexual ejercida por familiares.</t>
    </r>
  </si>
  <si>
    <r>
      <t xml:space="preserve">Nota 2: </t>
    </r>
    <r>
      <rPr>
        <sz val="8"/>
        <rFont val="Arial"/>
        <family val="2"/>
      </rPr>
      <t>Desde 2024, los casos de violencia sexual ejercida por familiares dejan de incluirse en la categoría de violencia intrafamiliar y pasan a contabilizarse en la tabla de violencia sexual.</t>
    </r>
  </si>
  <si>
    <t>Persona conocida</t>
  </si>
  <si>
    <r>
      <t xml:space="preserve">7.4. </t>
    </r>
    <r>
      <rPr>
        <u/>
        <sz val="9"/>
        <rFont val="Arial"/>
        <family val="2"/>
      </rPr>
      <t>Por municipio de residencia</t>
    </r>
  </si>
  <si>
    <t>Barrika</t>
  </si>
  <si>
    <t>Zamudio</t>
  </si>
  <si>
    <r>
      <t xml:space="preserve">9.1. </t>
    </r>
    <r>
      <rPr>
        <sz val="9"/>
        <color rgb="FF000080"/>
        <rFont val="Arial"/>
        <family val="2"/>
      </rPr>
      <t>Por edad (intervalos)</t>
    </r>
  </si>
  <si>
    <r>
      <rPr>
        <b/>
        <u/>
        <sz val="9"/>
        <rFont val="Arial"/>
        <family val="2"/>
      </rPr>
      <t>9.1.</t>
    </r>
    <r>
      <rPr>
        <u/>
        <sz val="9"/>
        <rFont val="Arial"/>
        <family val="2"/>
      </rPr>
      <t xml:space="preserve"> Por edad (intervalos)</t>
    </r>
  </si>
  <si>
    <r>
      <t>p</t>
    </r>
    <r>
      <rPr>
        <b/>
        <sz val="8"/>
        <color rgb="FF333399"/>
        <rFont val="Arial"/>
        <family val="2"/>
      </rPr>
      <t>[2]</t>
    </r>
  </si>
  <si>
    <r>
      <t>p</t>
    </r>
    <r>
      <rPr>
        <b/>
        <sz val="8"/>
        <color rgb="FF333399"/>
        <rFont val="Arial"/>
        <family val="2"/>
      </rPr>
      <t>[3]</t>
    </r>
  </si>
  <si>
    <t xml:space="preserve">9-12 h </t>
  </si>
  <si>
    <t>A demanda</t>
  </si>
  <si>
    <r>
      <rPr>
        <b/>
        <u/>
        <sz val="9"/>
        <rFont val="Arial"/>
        <family val="2"/>
      </rPr>
      <t>11.1.</t>
    </r>
    <r>
      <rPr>
        <u/>
        <sz val="9"/>
        <rFont val="Arial"/>
        <family val="2"/>
      </rPr>
      <t xml:space="preserve"> Por sexo y relación con la persona agresora </t>
    </r>
  </si>
  <si>
    <t>Otra relación familiar</t>
  </si>
  <si>
    <t>Otras personas</t>
  </si>
  <si>
    <t>Compañero/a, profesor/a, entrenador/a, jefe/a</t>
  </si>
  <si>
    <r>
      <t xml:space="preserve">Tabla 11. </t>
    </r>
    <r>
      <rPr>
        <sz val="10"/>
        <rFont val="Arial"/>
        <family val="2"/>
      </rPr>
      <t xml:space="preserve">Servicio de Atención Psicológica de la DFB. Casos nuevos de menores víctimas de violencia sexual. 2025. </t>
    </r>
  </si>
  <si>
    <r>
      <t xml:space="preserve">11.1. </t>
    </r>
    <r>
      <rPr>
        <sz val="9"/>
        <color rgb="FF000080"/>
        <rFont val="Arial"/>
        <family val="2"/>
      </rPr>
      <t>Por sexo y relación con la persona agresora</t>
    </r>
  </si>
  <si>
    <t>Relación de entidades de ámbito foral, municipal y mancomunado y disponibilidad de recursos de Acogida específicos (pisos/centros), Asesoramiento Jurídico, Atención Psicológica, Atención Comunitaria (programas de intervención socioeducativa y psicosocial), Menores y Atención Integral a víctimas de Violencia Sexual. Bizkaia. 2025.</t>
  </si>
  <si>
    <r>
      <t xml:space="preserve">7.1. </t>
    </r>
    <r>
      <rPr>
        <u/>
        <sz val="9"/>
        <rFont val="Arial"/>
        <family val="2"/>
      </rPr>
      <t>Por sexo y edad (intervalos)</t>
    </r>
  </si>
  <si>
    <r>
      <t xml:space="preserve">7.2. </t>
    </r>
    <r>
      <rPr>
        <u/>
        <sz val="9"/>
        <rFont val="Arial"/>
        <family val="2"/>
      </rPr>
      <t>Por sexo y precipitante de la atención*</t>
    </r>
  </si>
  <si>
    <r>
      <t xml:space="preserve">7.3. </t>
    </r>
    <r>
      <rPr>
        <u/>
        <sz val="9"/>
        <rFont val="Arial"/>
        <family val="2"/>
      </rPr>
      <t xml:space="preserve">Por sexo y lugar de nacimiento </t>
    </r>
  </si>
  <si>
    <r>
      <t xml:space="preserve">9.3. </t>
    </r>
    <r>
      <rPr>
        <u/>
        <sz val="9"/>
        <rFont val="Arial"/>
        <family val="2"/>
      </rPr>
      <t>Por  municipio de residencia</t>
    </r>
  </si>
  <si>
    <r>
      <t>Tabla 12.</t>
    </r>
    <r>
      <rPr>
        <sz val="10"/>
        <rFont val="Arial"/>
        <family val="2"/>
      </rPr>
      <t xml:space="preserve"> Atención psicológica. Municipios y mancomunidades del THB con servicio de atención psicológica. Total de casos de mujeres con problemática de violencia según tipo. 2025.</t>
    </r>
  </si>
  <si>
    <r>
      <t>Tabla 13.</t>
    </r>
    <r>
      <rPr>
        <sz val="10"/>
        <rFont val="Arial"/>
        <family val="2"/>
      </rPr>
      <t xml:space="preserve"> Atención psicológica. Municipios y mancomunidades del THB con servicio de atención psicológica. Casos nuevos de mujeres con problemática de violencia de pareja/expareja. 2025.</t>
    </r>
  </si>
  <si>
    <r>
      <t xml:space="preserve">Tabla 14. </t>
    </r>
    <r>
      <rPr>
        <sz val="10"/>
        <rFont val="Arial"/>
        <family val="2"/>
      </rPr>
      <t>Atención psicológica. Municipios y mancomunidades del THB con servicio de atención psicológica. Casos nuevos de mujeres con problemática de violencia intrafamiliar. 2025.</t>
    </r>
  </si>
  <si>
    <r>
      <t xml:space="preserve">Tabla 15. </t>
    </r>
    <r>
      <rPr>
        <sz val="10"/>
        <rFont val="Arial"/>
        <family val="2"/>
      </rPr>
      <t>Atención psicológica. Municipios y mancomunidades del THB con servicio de atención psicológica. Casos nuevos de mujeres con problemática de violencia sexual. 2025.</t>
    </r>
  </si>
  <si>
    <r>
      <t xml:space="preserve">1.1. </t>
    </r>
    <r>
      <rPr>
        <u/>
        <sz val="9"/>
        <rFont val="Arial"/>
        <family val="2"/>
      </rPr>
      <t>Personas atendidas (total del servicio) por sexo y tipo de caso. 2005-2025</t>
    </r>
  </si>
  <si>
    <r>
      <t xml:space="preserve">1.3. </t>
    </r>
    <r>
      <rPr>
        <u/>
        <sz val="9"/>
        <rFont val="Arial"/>
        <family val="2"/>
      </rPr>
      <t>Violencia de pareja/expareja: indicadores sobre mujeres (casos nuevos). 2007-2025</t>
    </r>
  </si>
  <si>
    <r>
      <t>2.4. D</t>
    </r>
    <r>
      <rPr>
        <u/>
        <sz val="9"/>
        <rFont val="Arial"/>
        <family val="2"/>
      </rPr>
      <t>iscapacidad</t>
    </r>
  </si>
  <si>
    <r>
      <t>4.4. D</t>
    </r>
    <r>
      <rPr>
        <u/>
        <sz val="9"/>
        <rFont val="Arial"/>
        <family val="2"/>
      </rPr>
      <t>iscapacidad</t>
    </r>
  </si>
  <si>
    <r>
      <t xml:space="preserve">6.4. </t>
    </r>
    <r>
      <rPr>
        <u/>
        <sz val="9"/>
        <rFont val="Arial"/>
        <family val="2"/>
      </rPr>
      <t>Discapacidad</t>
    </r>
  </si>
  <si>
    <t>Familiar</t>
  </si>
  <si>
    <r>
      <t xml:space="preserve">7.2. </t>
    </r>
    <r>
      <rPr>
        <sz val="9"/>
        <color rgb="FF000080"/>
        <rFont val="Arial"/>
        <family val="2"/>
      </rPr>
      <t>Por sexo y precipitante de la atención</t>
    </r>
  </si>
  <si>
    <r>
      <t xml:space="preserve">7.1. </t>
    </r>
    <r>
      <rPr>
        <sz val="9"/>
        <color rgb="FF000080"/>
        <rFont val="Arial"/>
        <family val="2"/>
      </rPr>
      <t>Por sexo y edad (intervalos)</t>
    </r>
  </si>
  <si>
    <r>
      <t xml:space="preserve">7.3. </t>
    </r>
    <r>
      <rPr>
        <sz val="9"/>
        <color rgb="FF000080"/>
        <rFont val="Arial"/>
        <family val="2"/>
      </rPr>
      <t xml:space="preserve">Por sexo y lugar de nacimiento </t>
    </r>
  </si>
  <si>
    <r>
      <t xml:space="preserve">7.4. </t>
    </r>
    <r>
      <rPr>
        <sz val="9"/>
        <color rgb="FF000080"/>
        <rFont val="Arial"/>
        <family val="2"/>
      </rPr>
      <t>Por municipio de residencia</t>
    </r>
  </si>
  <si>
    <r>
      <t>10.2.</t>
    </r>
    <r>
      <rPr>
        <sz val="9"/>
        <color rgb="FF000080"/>
        <rFont val="Arial"/>
        <family val="2"/>
      </rPr>
      <t xml:space="preserve"> Por sexo y edad</t>
    </r>
  </si>
  <si>
    <r>
      <t xml:space="preserve">9.2. </t>
    </r>
    <r>
      <rPr>
        <sz val="9"/>
        <color rgb="FF000080"/>
        <rFont val="Arial"/>
        <family val="2"/>
      </rPr>
      <t xml:space="preserve">Por lugar de nacimiento </t>
    </r>
  </si>
  <si>
    <r>
      <t xml:space="preserve">9.3. </t>
    </r>
    <r>
      <rPr>
        <sz val="9"/>
        <color rgb="FF000080"/>
        <rFont val="Arial"/>
        <family val="2"/>
      </rPr>
      <t>Por municipio de residencia</t>
    </r>
  </si>
  <si>
    <r>
      <t>6.1.</t>
    </r>
    <r>
      <rPr>
        <sz val="9"/>
        <color rgb="FF000080"/>
        <rFont val="Arial"/>
        <family val="2"/>
      </rPr>
      <t xml:space="preserve"> Por edad (intervalos)</t>
    </r>
  </si>
  <si>
    <r>
      <t>6.2.</t>
    </r>
    <r>
      <rPr>
        <sz val="9"/>
        <color rgb="FF000080"/>
        <rFont val="Arial"/>
        <family val="2"/>
      </rPr>
      <t xml:space="preserve"> Por lugar de nacimiento de mujeres extranjeras </t>
    </r>
  </si>
  <si>
    <r>
      <t xml:space="preserve">6.3. </t>
    </r>
    <r>
      <rPr>
        <sz val="9"/>
        <color rgb="FF000080"/>
        <rFont val="Arial"/>
        <family val="2"/>
      </rPr>
      <t>Por municipio de residencia</t>
    </r>
  </si>
  <si>
    <r>
      <t>6.4.</t>
    </r>
    <r>
      <rPr>
        <sz val="9"/>
        <color rgb="FF000080"/>
        <rFont val="Arial"/>
        <family val="2"/>
      </rPr>
      <t xml:space="preserve"> Discapacidad</t>
    </r>
  </si>
  <si>
    <r>
      <t>4.1.</t>
    </r>
    <r>
      <rPr>
        <sz val="9"/>
        <color rgb="FF000080"/>
        <rFont val="Arial"/>
        <family val="2"/>
      </rPr>
      <t xml:space="preserve"> Por edad (intervalos)</t>
    </r>
  </si>
  <si>
    <r>
      <t xml:space="preserve">4.2. </t>
    </r>
    <r>
      <rPr>
        <sz val="9"/>
        <color rgb="FF000080"/>
        <rFont val="Arial"/>
        <family val="2"/>
      </rPr>
      <t xml:space="preserve">Por lugar de nacimiento de mujeres extranjeras </t>
    </r>
  </si>
  <si>
    <r>
      <t>4.3.</t>
    </r>
    <r>
      <rPr>
        <sz val="9"/>
        <color rgb="FF000080"/>
        <rFont val="Arial"/>
        <family val="2"/>
      </rPr>
      <t xml:space="preserve"> Por municipio de residencia</t>
    </r>
  </si>
  <si>
    <r>
      <t>4.4.</t>
    </r>
    <r>
      <rPr>
        <sz val="9"/>
        <color rgb="FF000080"/>
        <rFont val="Arial"/>
        <family val="2"/>
      </rPr>
      <t xml:space="preserve"> Discapacidad</t>
    </r>
  </si>
  <si>
    <r>
      <t>2.1.</t>
    </r>
    <r>
      <rPr>
        <sz val="9"/>
        <color rgb="FF000080"/>
        <rFont val="Arial"/>
        <family val="2"/>
      </rPr>
      <t xml:space="preserve"> Por edad (intervalos)</t>
    </r>
  </si>
  <si>
    <r>
      <t xml:space="preserve">2.2. </t>
    </r>
    <r>
      <rPr>
        <sz val="9"/>
        <color rgb="FF000080"/>
        <rFont val="Arial"/>
        <family val="2"/>
      </rPr>
      <t xml:space="preserve">Por lugar de nacimiento de mujeres extranjeras </t>
    </r>
  </si>
  <si>
    <r>
      <t>2.3.</t>
    </r>
    <r>
      <rPr>
        <sz val="9"/>
        <color rgb="FF000080"/>
        <rFont val="Arial"/>
        <family val="2"/>
      </rPr>
      <t xml:space="preserve"> Por municipio de residencia</t>
    </r>
  </si>
  <si>
    <r>
      <t>2.4.</t>
    </r>
    <r>
      <rPr>
        <sz val="9"/>
        <color rgb="FF000080"/>
        <rFont val="Arial"/>
        <family val="2"/>
      </rPr>
      <t xml:space="preserve"> Discapacidad</t>
    </r>
  </si>
  <si>
    <r>
      <t>1.1.</t>
    </r>
    <r>
      <rPr>
        <sz val="9"/>
        <color rgb="FF000080"/>
        <rFont val="Arial"/>
        <family val="2"/>
      </rPr>
      <t xml:space="preserve"> Personas atendidas (total del servicio) por sexo y tipo de caso. 2005-2025</t>
    </r>
  </si>
  <si>
    <r>
      <t xml:space="preserve">1.2. </t>
    </r>
    <r>
      <rPr>
        <sz val="9"/>
        <color rgb="FF000080"/>
        <rFont val="Arial"/>
        <family val="2"/>
      </rPr>
      <t>Violencia de pareja/expareja y violencia intrafamiliar: víctimas adultas por sexo y tipo de caso. 2005-2025</t>
    </r>
  </si>
  <si>
    <r>
      <t>1.3.</t>
    </r>
    <r>
      <rPr>
        <sz val="9"/>
        <color rgb="FF000080"/>
        <rFont val="Arial"/>
        <family val="2"/>
      </rPr>
      <t xml:space="preserve"> Violencia de pareja/expareja: indicadores sobre mujeres (casos nuevos). 2007-2025</t>
    </r>
  </si>
  <si>
    <r>
      <t>1.4.</t>
    </r>
    <r>
      <rPr>
        <sz val="9"/>
        <color rgb="FF000080"/>
        <rFont val="Arial"/>
        <family val="2"/>
      </rPr>
      <t xml:space="preserve"> Violencia sexual: víctimas adultas por sexo y tipo de caso. 2005-2025</t>
    </r>
  </si>
  <si>
    <r>
      <t>1.5.</t>
    </r>
    <r>
      <rPr>
        <sz val="9"/>
        <color rgb="FF000080"/>
        <rFont val="Arial"/>
        <family val="2"/>
      </rPr>
      <t xml:space="preserve"> Víctimas indirectas por sexo y tipo de caso. 2007-2025</t>
    </r>
  </si>
  <si>
    <r>
      <t>1.6.</t>
    </r>
    <r>
      <rPr>
        <sz val="9"/>
        <color rgb="FF000080"/>
        <rFont val="Arial"/>
        <family val="2"/>
      </rPr>
      <t xml:space="preserve"> Personas agresoras por sexo y tipo de caso. 2005-2025</t>
    </r>
  </si>
  <si>
    <r>
      <t>1.7.</t>
    </r>
    <r>
      <rPr>
        <sz val="9"/>
        <color rgb="FF000080"/>
        <rFont val="Arial"/>
        <family val="2"/>
      </rPr>
      <t xml:space="preserve"> Menores víctimas por sexo y tipo de caso. 2005-2025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</si>
</sst>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General\ "/>
    <numFmt numFmtId="165" formatCode="0\ "/>
    <numFmt numFmtId="166" formatCode="0.0"/>
    <numFmt numFmtId="167" formatCode="#,##0.0\ "/>
    <numFmt numFmtId="168" formatCode="\ @"/>
    <numFmt numFmtId="169" formatCode="#,##0\ "/>
    <numFmt numFmtId="170" formatCode="@\ "/>
    <numFmt numFmtId="171" formatCode="0\ &quot;h &quot;"/>
    <numFmt numFmtId="172" formatCode="@\ \ "/>
    <numFmt numFmtId="173" formatCode="0.0\ "/>
    <numFmt numFmtId="174" formatCode="_-* #,##0.00\ [$€]_-;\-* #,##0.00\ [$€]_-;_-* &quot;-&quot;??\ [$€]_-;_-@_-"/>
    <numFmt numFmtId="175" formatCode="0.0%"/>
    <numFmt numFmtId="176" formatCode="#,##0\ &quot;h &quot;\ "/>
  </numFmts>
  <fonts count="76" x14ac:knownFonts="1">
    <font>
      <sz val="10"/>
      <name val="Arial"/>
    </font>
    <font>
      <sz val="10"/>
      <name val="Arial"/>
      <family val="2"/>
    </font>
    <font>
      <u/>
      <sz val="10"/>
      <color indexed="12"/>
      <name val="Arial"/>
      <family val="2"/>
    </font>
    <font>
      <b/>
      <sz val="12"/>
      <name val="Arial"/>
      <family val="2"/>
    </font>
    <font>
      <b/>
      <sz val="8.5"/>
      <name val="Arial"/>
      <family val="2"/>
    </font>
    <font>
      <b/>
      <u/>
      <sz val="10"/>
      <color indexed="18"/>
      <name val="Arial"/>
      <family val="2"/>
    </font>
    <font>
      <b/>
      <sz val="9"/>
      <name val="arial"/>
      <family val="2"/>
    </font>
    <font>
      <b/>
      <sz val="10"/>
      <name val="Arial"/>
      <family val="2"/>
    </font>
    <font>
      <b/>
      <sz val="8"/>
      <name val="Arial"/>
      <family val="2"/>
    </font>
    <font>
      <b/>
      <sz val="8"/>
      <color indexed="62"/>
      <name val="Wingdings 3"/>
      <family val="1"/>
      <charset val="2"/>
    </font>
    <font>
      <sz val="8"/>
      <name val="Arial"/>
      <family val="2"/>
    </font>
    <font>
      <b/>
      <u/>
      <sz val="10"/>
      <color indexed="12"/>
      <name val="Arial"/>
      <family val="2"/>
    </font>
    <font>
      <b/>
      <sz val="12"/>
      <color indexed="62"/>
      <name val="Arial"/>
      <family val="2"/>
    </font>
    <font>
      <sz val="10"/>
      <name val="Arial"/>
      <family val="2"/>
    </font>
    <font>
      <sz val="9"/>
      <name val="Arial"/>
      <family val="2"/>
    </font>
    <font>
      <b/>
      <sz val="9"/>
      <name val="arial"/>
      <family val="2"/>
    </font>
    <font>
      <b/>
      <sz val="10"/>
      <name val="Arial"/>
      <family val="2"/>
    </font>
    <font>
      <b/>
      <u/>
      <sz val="9"/>
      <color indexed="62"/>
      <name val="Arial"/>
      <family val="2"/>
    </font>
    <font>
      <i/>
      <sz val="8"/>
      <name val="Arial"/>
      <family val="2"/>
    </font>
    <font>
      <b/>
      <sz val="12"/>
      <name val="Arial"/>
      <family val="2"/>
    </font>
    <font>
      <b/>
      <sz val="12"/>
      <color indexed="62"/>
      <name val="Arial"/>
      <family val="2"/>
    </font>
    <font>
      <b/>
      <sz val="10"/>
      <color indexed="18"/>
      <name val="Arial"/>
      <family val="2"/>
    </font>
    <font>
      <b/>
      <sz val="8"/>
      <color indexed="18"/>
      <name val="Arial"/>
      <family val="2"/>
    </font>
    <font>
      <b/>
      <vertAlign val="superscript"/>
      <sz val="8"/>
      <name val="Arial"/>
      <family val="2"/>
    </font>
    <font>
      <vertAlign val="superscript"/>
      <sz val="9"/>
      <name val="Arial"/>
      <family val="2"/>
    </font>
    <font>
      <sz val="9"/>
      <color indexed="17"/>
      <name val="Arial"/>
      <family val="2"/>
    </font>
    <font>
      <sz val="9"/>
      <color indexed="53"/>
      <name val="Arial"/>
      <family val="2"/>
    </font>
    <font>
      <sz val="9"/>
      <name val="Arial"/>
      <family val="2"/>
    </font>
    <font>
      <sz val="9"/>
      <color indexed="10"/>
      <name val="Arial"/>
      <family val="2"/>
    </font>
    <font>
      <sz val="8"/>
      <name val="Arial"/>
      <family val="2"/>
    </font>
    <font>
      <i/>
      <sz val="8"/>
      <name val="Arial"/>
      <family val="2"/>
    </font>
    <font>
      <i/>
      <sz val="9"/>
      <name val="Arial"/>
      <family val="2"/>
    </font>
    <font>
      <b/>
      <u/>
      <sz val="9"/>
      <name val="Arial"/>
      <family val="2"/>
    </font>
    <font>
      <sz val="10"/>
      <color indexed="16"/>
      <name val="Arial"/>
      <family val="2"/>
    </font>
    <font>
      <sz val="10"/>
      <color indexed="18"/>
      <name val="Arial"/>
      <family val="2"/>
    </font>
    <font>
      <b/>
      <sz val="8"/>
      <name val="Arial"/>
      <family val="2"/>
    </font>
    <font>
      <sz val="10"/>
      <color indexed="10"/>
      <name val="Arial"/>
      <family val="2"/>
    </font>
    <font>
      <u/>
      <sz val="9"/>
      <name val="Arial"/>
      <family val="2"/>
    </font>
    <font>
      <sz val="8"/>
      <color indexed="62"/>
      <name val="Arial"/>
      <family val="2"/>
    </font>
    <font>
      <b/>
      <sz val="9"/>
      <color indexed="17"/>
      <name val="Arial"/>
      <family val="2"/>
    </font>
    <font>
      <b/>
      <sz val="9"/>
      <color indexed="18"/>
      <name val="Arial"/>
      <family val="2"/>
    </font>
    <font>
      <b/>
      <sz val="7"/>
      <name val="Arial"/>
      <family val="2"/>
    </font>
    <font>
      <sz val="7"/>
      <name val="Arial"/>
      <family val="2"/>
    </font>
    <font>
      <b/>
      <i/>
      <sz val="8"/>
      <name val="Arial"/>
      <family val="2"/>
    </font>
    <font>
      <b/>
      <sz val="12"/>
      <color rgb="FF00B050"/>
      <name val="Arial"/>
      <family val="2"/>
    </font>
    <font>
      <b/>
      <vertAlign val="superscript"/>
      <sz val="9"/>
      <name val="Arial"/>
      <family val="2"/>
    </font>
    <font>
      <b/>
      <sz val="10"/>
      <color rgb="FF00B050"/>
      <name val="Arial"/>
      <family val="2"/>
    </font>
    <font>
      <b/>
      <sz val="9"/>
      <color rgb="FF00B050"/>
      <name val="Arial"/>
      <family val="2"/>
    </font>
    <font>
      <b/>
      <sz val="9"/>
      <color rgb="FF0070C0"/>
      <name val="Arial"/>
      <family val="2"/>
    </font>
    <font>
      <sz val="11"/>
      <color indexed="8"/>
      <name val="Calibri"/>
      <family val="2"/>
      <scheme val="minor"/>
    </font>
    <font>
      <sz val="8.6999999999999993"/>
      <name val="Arial"/>
      <family val="2"/>
    </font>
    <font>
      <b/>
      <sz val="9"/>
      <color rgb="FFFF66FF"/>
      <name val="Arial"/>
      <family val="2"/>
    </font>
    <font>
      <b/>
      <sz val="8"/>
      <color rgb="FF333399"/>
      <name val="Wingdings 3"/>
      <family val="1"/>
      <charset val="2"/>
    </font>
    <font>
      <b/>
      <sz val="9"/>
      <color theme="5" tint="-0.249977111117893"/>
      <name val="Arial"/>
      <family val="2"/>
    </font>
    <font>
      <sz val="9"/>
      <color rgb="FFFF0000"/>
      <name val="Arial"/>
      <family val="2"/>
    </font>
    <font>
      <sz val="10"/>
      <color rgb="FF0000FF"/>
      <name val="Arial"/>
      <family val="2"/>
    </font>
    <font>
      <b/>
      <sz val="8"/>
      <color theme="4" tint="-0.249977111117893"/>
      <name val="Arial"/>
      <family val="2"/>
    </font>
    <font>
      <b/>
      <u/>
      <sz val="9"/>
      <color rgb="FFFF0000"/>
      <name val="Arial"/>
      <family val="2"/>
    </font>
    <font>
      <sz val="8"/>
      <color theme="8" tint="-0.499984740745262"/>
      <name val="Arial"/>
      <family val="2"/>
    </font>
    <font>
      <b/>
      <sz val="9"/>
      <color rgb="FF000080"/>
      <name val="Arial"/>
      <family val="2"/>
    </font>
    <font>
      <sz val="9"/>
      <color rgb="FF000080"/>
      <name val="Arial"/>
      <family val="2"/>
    </font>
    <font>
      <b/>
      <sz val="9"/>
      <color rgb="FFC00000"/>
      <name val="Arial"/>
      <family val="2"/>
    </font>
    <font>
      <b/>
      <sz val="11"/>
      <color theme="8" tint="-0.249977111117893"/>
      <name val="Calibri"/>
      <family val="2"/>
      <scheme val="minor"/>
    </font>
    <font>
      <b/>
      <sz val="10"/>
      <name val="Calibri"/>
      <family val="2"/>
      <scheme val="minor"/>
    </font>
    <font>
      <sz val="10"/>
      <name val="Calibri"/>
      <family val="2"/>
      <scheme val="minor"/>
    </font>
    <font>
      <sz val="9"/>
      <name val="Calibri"/>
      <family val="2"/>
      <scheme val="minor"/>
    </font>
    <font>
      <b/>
      <sz val="11"/>
      <name val="Calibri"/>
      <family val="2"/>
      <scheme val="minor"/>
    </font>
    <font>
      <vertAlign val="superscript"/>
      <sz val="8"/>
      <name val="Arial"/>
      <family val="2"/>
    </font>
    <font>
      <sz val="9"/>
      <color theme="0" tint="-0.34998626667073579"/>
      <name val="Arial"/>
      <family val="2"/>
    </font>
    <font>
      <u/>
      <sz val="8"/>
      <name val="Arial"/>
      <family val="2"/>
    </font>
    <font>
      <sz val="8"/>
      <color rgb="FF0070C0"/>
      <name val="Arial"/>
      <family val="2"/>
    </font>
    <font>
      <sz val="8"/>
      <color rgb="FFFF0000"/>
      <name val="Arial"/>
      <family val="2"/>
    </font>
    <font>
      <sz val="8"/>
      <name val="Calibri"/>
      <family val="2"/>
    </font>
    <font>
      <b/>
      <sz val="8"/>
      <color rgb="FF333399"/>
      <name val="Arial"/>
      <family val="2"/>
    </font>
    <font>
      <sz val="11"/>
      <name val="Calibri"/>
      <family val="2"/>
    </font>
    <font>
      <sz val="9"/>
      <color indexed="62"/>
      <name val="Arial"/>
      <family val="2"/>
    </font>
  </fonts>
  <fills count="13">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41"/>
        <bgColor indexed="64"/>
      </patternFill>
    </fill>
    <fill>
      <patternFill patternType="solid">
        <fgColor indexed="2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
      <patternFill patternType="solid">
        <fgColor rgb="FFB2B2B2"/>
        <bgColor indexed="64"/>
      </patternFill>
    </fill>
    <fill>
      <patternFill patternType="solid">
        <fgColor rgb="FFDDDDDD"/>
        <bgColor indexed="64"/>
      </patternFill>
    </fill>
    <fill>
      <patternFill patternType="solid">
        <fgColor theme="0" tint="-4.9989318521683403E-2"/>
        <bgColor indexed="64"/>
      </patternFill>
    </fill>
    <fill>
      <patternFill patternType="solid">
        <fgColor theme="2"/>
        <bgColor indexed="64"/>
      </patternFill>
    </fill>
  </fills>
  <borders count="8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diagonal/>
    </border>
    <border>
      <left/>
      <right/>
      <top style="hair">
        <color indexed="22"/>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top/>
      <bottom style="hair">
        <color indexed="22"/>
      </bottom>
      <diagonal/>
    </border>
    <border>
      <left/>
      <right/>
      <top style="thin">
        <color indexed="64"/>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bottom style="hair">
        <color theme="1" tint="0.499984740745262"/>
      </bottom>
      <diagonal/>
    </border>
    <border>
      <left style="thin">
        <color indexed="64"/>
      </left>
      <right/>
      <top style="thin">
        <color indexed="64"/>
      </top>
      <bottom style="hair">
        <color theme="1" tint="0.499984740745262"/>
      </bottom>
      <diagonal/>
    </border>
    <border>
      <left/>
      <right/>
      <top style="thin">
        <color indexed="64"/>
      </top>
      <bottom style="hair">
        <color theme="1" tint="0.499984740745262"/>
      </bottom>
      <diagonal/>
    </border>
    <border>
      <left style="thin">
        <color indexed="64"/>
      </left>
      <right style="thin">
        <color indexed="64"/>
      </right>
      <top style="thin">
        <color indexed="64"/>
      </top>
      <bottom style="hair">
        <color theme="1" tint="0.499984740745262"/>
      </bottom>
      <diagonal/>
    </border>
    <border>
      <left/>
      <right style="thin">
        <color indexed="64"/>
      </right>
      <top style="thin">
        <color indexed="64"/>
      </top>
      <bottom style="hair">
        <color theme="1" tint="0.499984740745262"/>
      </bottom>
      <diagonal/>
    </border>
    <border>
      <left style="thin">
        <color indexed="64"/>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diagonal/>
    </border>
    <border>
      <left style="thin">
        <color indexed="64"/>
      </left>
      <right style="thin">
        <color indexed="64"/>
      </right>
      <top style="hair">
        <color indexed="64"/>
      </top>
      <bottom style="hair">
        <color indexed="64"/>
      </bottom>
      <diagonal/>
    </border>
    <border>
      <left/>
      <right style="thin">
        <color indexed="64"/>
      </right>
      <top style="hair">
        <color theme="1" tint="0.499984740745262"/>
      </top>
      <bottom/>
      <diagonal/>
    </border>
    <border>
      <left style="thin">
        <color indexed="64"/>
      </left>
      <right style="thin">
        <color indexed="64"/>
      </right>
      <top style="hair">
        <color theme="0" tint="-0.499984740745262"/>
      </top>
      <bottom style="thin">
        <color indexed="64"/>
      </bottom>
      <diagonal/>
    </border>
    <border>
      <left/>
      <right/>
      <top style="hair">
        <color theme="1" tint="0.499984740745262"/>
      </top>
      <bottom style="hair">
        <color theme="0" tint="-0.499984740745262"/>
      </bottom>
      <diagonal/>
    </border>
    <border>
      <left style="thin">
        <color indexed="64"/>
      </left>
      <right style="thin">
        <color indexed="64"/>
      </right>
      <top style="hair">
        <color theme="1" tint="0.499984740745262"/>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right style="thin">
        <color indexed="64"/>
      </right>
      <top style="hair">
        <color theme="1" tint="0.499984740745262"/>
      </top>
      <bottom style="hair">
        <color theme="0" tint="-0.499984740745262"/>
      </bottom>
      <diagonal/>
    </border>
    <border>
      <left style="thin">
        <color indexed="64"/>
      </left>
      <right style="thin">
        <color indexed="64"/>
      </right>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style="thin">
        <color indexed="64"/>
      </left>
      <right/>
      <top style="hair">
        <color theme="1" tint="0.499984740745262"/>
      </top>
      <bottom/>
      <diagonal/>
    </border>
    <border>
      <left/>
      <right/>
      <top style="hair">
        <color theme="1" tint="0.499984740745262"/>
      </top>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diagonal/>
    </border>
    <border>
      <left/>
      <right style="thin">
        <color indexed="64"/>
      </right>
      <top style="hair">
        <color theme="0" tint="-0.499984740745262"/>
      </top>
      <bottom style="hair">
        <color indexed="22"/>
      </bottom>
      <diagonal/>
    </border>
    <border>
      <left style="thin">
        <color indexed="64"/>
      </left>
      <right/>
      <top style="hair">
        <color theme="0" tint="-0.499984740745262"/>
      </top>
      <bottom style="hair">
        <color indexed="22"/>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theme="0" tint="-0.499984740745262"/>
      </top>
      <bottom style="thin">
        <color indexed="64"/>
      </bottom>
      <diagonal/>
    </border>
    <border>
      <left/>
      <right style="thin">
        <color indexed="64"/>
      </right>
      <top style="hair">
        <color theme="0" tint="-0.499984740745262"/>
      </top>
      <bottom style="thin">
        <color indexed="64"/>
      </bottom>
      <diagonal/>
    </border>
    <border>
      <left style="thin">
        <color indexed="64"/>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1" tint="0.499984740745262"/>
      </bottom>
      <diagonal/>
    </border>
    <border>
      <left style="thin">
        <color indexed="64"/>
      </left>
      <right style="thin">
        <color indexed="64"/>
      </right>
      <top style="hair">
        <color indexed="64"/>
      </top>
      <bottom/>
      <diagonal/>
    </border>
    <border>
      <left style="thin">
        <color indexed="64"/>
      </left>
      <right style="hair">
        <color indexed="64"/>
      </right>
      <top style="hair">
        <color theme="1" tint="0.499984740745262"/>
      </top>
      <bottom style="hair">
        <color theme="1" tint="0.499984740745262"/>
      </bottom>
      <diagonal/>
    </border>
    <border>
      <left style="hair">
        <color indexed="64"/>
      </left>
      <right style="thin">
        <color indexed="64"/>
      </right>
      <top style="hair">
        <color theme="1" tint="0.499984740745262"/>
      </top>
      <bottom style="hair">
        <color theme="1" tint="0.499984740745262"/>
      </bottom>
      <diagonal/>
    </border>
  </borders>
  <cellStyleXfs count="6">
    <xf numFmtId="0" fontId="0" fillId="0" borderId="0"/>
    <xf numFmtId="17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xf numFmtId="0" fontId="49" fillId="0" borderId="0"/>
  </cellStyleXfs>
  <cellXfs count="842">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Continuous" vertical="center"/>
    </xf>
    <xf numFmtId="0" fontId="7" fillId="2" borderId="2" xfId="0" applyFont="1" applyFill="1" applyBorder="1" applyAlignment="1">
      <alignment horizontal="centerContinuous" vertical="center"/>
    </xf>
    <xf numFmtId="0" fontId="8" fillId="2" borderId="3" xfId="0" applyFont="1" applyFill="1" applyBorder="1" applyAlignment="1">
      <alignment horizontal="center" vertical="center" wrapText="1"/>
    </xf>
    <xf numFmtId="0" fontId="7" fillId="2" borderId="4" xfId="0" applyFont="1" applyFill="1" applyBorder="1" applyAlignment="1">
      <alignment horizontal="center" vertical="center" textRotation="90"/>
    </xf>
    <xf numFmtId="0" fontId="8" fillId="0" borderId="3" xfId="0" applyFont="1" applyFill="1" applyBorder="1" applyAlignment="1">
      <alignment horizontal="centerContinuous" vertical="center"/>
    </xf>
    <xf numFmtId="0" fontId="9" fillId="0" borderId="3" xfId="0" applyFont="1" applyBorder="1" applyAlignment="1">
      <alignment horizontal="center"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10" fillId="0" borderId="7"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0" fillId="0" borderId="7" xfId="0" applyFont="1" applyBorder="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3" fillId="0" borderId="0" xfId="0" applyNumberFormat="1" applyFont="1" applyAlignment="1">
      <alignment vertical="center"/>
    </xf>
    <xf numFmtId="164" fontId="12" fillId="0" borderId="0" xfId="0" applyNumberFormat="1" applyFont="1" applyAlignment="1">
      <alignment vertical="center"/>
    </xf>
    <xf numFmtId="0" fontId="11" fillId="0" borderId="0" xfId="2" applyFont="1" applyAlignment="1" applyProtection="1">
      <alignment vertical="center"/>
    </xf>
    <xf numFmtId="0" fontId="0" fillId="0" borderId="0" xfId="0" applyAlignment="1">
      <alignment vertical="center" wrapText="1"/>
    </xf>
    <xf numFmtId="164" fontId="11" fillId="0" borderId="0" xfId="2" applyNumberFormat="1" applyFont="1" applyAlignment="1" applyProtection="1">
      <alignment vertical="center"/>
    </xf>
    <xf numFmtId="164" fontId="14" fillId="0" borderId="0" xfId="0" applyNumberFormat="1" applyFont="1" applyBorder="1"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9" xfId="0" applyNumberFormat="1" applyFont="1" applyBorder="1" applyAlignment="1">
      <alignment vertical="center"/>
    </xf>
    <xf numFmtId="164" fontId="14" fillId="0" borderId="7" xfId="0" applyNumberFormat="1" applyFont="1" applyFill="1" applyBorder="1" applyAlignment="1">
      <alignment vertical="center"/>
    </xf>
    <xf numFmtId="164" fontId="14" fillId="0" borderId="10" xfId="0" applyNumberFormat="1" applyFont="1" applyBorder="1" applyAlignment="1">
      <alignment vertical="center"/>
    </xf>
    <xf numFmtId="2" fontId="14" fillId="0" borderId="0" xfId="0" applyNumberFormat="1" applyFont="1" applyBorder="1" applyAlignment="1">
      <alignment vertical="center"/>
    </xf>
    <xf numFmtId="2" fontId="14" fillId="0" borderId="0" xfId="0" applyNumberFormat="1" applyFont="1" applyAlignment="1">
      <alignment vertical="center"/>
    </xf>
    <xf numFmtId="2" fontId="14" fillId="0" borderId="0" xfId="0" applyNumberFormat="1" applyFont="1" applyFill="1" applyBorder="1" applyAlignment="1">
      <alignment vertical="center"/>
    </xf>
    <xf numFmtId="164" fontId="17" fillId="0" borderId="0" xfId="0" applyNumberFormat="1" applyFont="1" applyAlignment="1">
      <alignment vertical="center"/>
    </xf>
    <xf numFmtId="164" fontId="18" fillId="0" borderId="0" xfId="0" applyNumberFormat="1" applyFont="1" applyFill="1" applyBorder="1" applyAlignment="1">
      <alignment vertical="center"/>
    </xf>
    <xf numFmtId="164" fontId="16" fillId="2" borderId="11" xfId="0" applyNumberFormat="1" applyFont="1" applyFill="1" applyBorder="1" applyAlignment="1">
      <alignment horizontal="centerContinuous" vertical="center"/>
    </xf>
    <xf numFmtId="164" fontId="16" fillId="2" borderId="10" xfId="0" applyNumberFormat="1" applyFont="1" applyFill="1" applyBorder="1" applyAlignment="1">
      <alignment horizontal="centerContinuous" vertical="center"/>
    </xf>
    <xf numFmtId="164" fontId="19" fillId="0" borderId="0" xfId="0" applyNumberFormat="1" applyFont="1" applyAlignment="1">
      <alignment vertical="center"/>
    </xf>
    <xf numFmtId="164" fontId="20" fillId="0" borderId="0" xfId="0" applyNumberFormat="1" applyFont="1" applyAlignment="1">
      <alignment vertical="center"/>
    </xf>
    <xf numFmtId="164" fontId="14" fillId="2" borderId="13" xfId="0" applyNumberFormat="1" applyFont="1" applyFill="1" applyBorder="1" applyAlignment="1">
      <alignment vertical="center"/>
    </xf>
    <xf numFmtId="164" fontId="14" fillId="2" borderId="14" xfId="0" applyNumberFormat="1" applyFont="1" applyFill="1" applyBorder="1" applyAlignment="1">
      <alignment vertical="center"/>
    </xf>
    <xf numFmtId="164" fontId="14" fillId="2" borderId="7" xfId="0" applyNumberFormat="1" applyFont="1" applyFill="1" applyBorder="1" applyAlignment="1">
      <alignment vertical="center"/>
    </xf>
    <xf numFmtId="169" fontId="14" fillId="0" borderId="0" xfId="0" applyNumberFormat="1" applyFont="1" applyBorder="1" applyAlignment="1">
      <alignment vertical="center"/>
    </xf>
    <xf numFmtId="170" fontId="14" fillId="0" borderId="0" xfId="0" applyNumberFormat="1" applyFont="1" applyBorder="1" applyAlignment="1">
      <alignment horizontal="right" vertical="center"/>
    </xf>
    <xf numFmtId="10" fontId="14" fillId="0" borderId="0" xfId="0" applyNumberFormat="1" applyFont="1" applyBorder="1" applyAlignment="1">
      <alignment vertical="center"/>
    </xf>
    <xf numFmtId="164" fontId="1" fillId="2" borderId="4" xfId="0" applyNumberFormat="1" applyFont="1" applyFill="1" applyBorder="1" applyAlignment="1">
      <alignment vertical="center"/>
    </xf>
    <xf numFmtId="164" fontId="1" fillId="2" borderId="11" xfId="0" applyNumberFormat="1" applyFont="1" applyFill="1" applyBorder="1" applyAlignment="1">
      <alignment vertical="center"/>
    </xf>
    <xf numFmtId="164" fontId="1" fillId="2" borderId="6" xfId="0" applyNumberFormat="1" applyFont="1" applyFill="1" applyBorder="1" applyAlignment="1">
      <alignment vertical="center"/>
    </xf>
    <xf numFmtId="164" fontId="1" fillId="2" borderId="10" xfId="0" applyNumberFormat="1" applyFont="1" applyFill="1" applyBorder="1" applyAlignment="1">
      <alignment vertical="center"/>
    </xf>
    <xf numFmtId="0" fontId="9" fillId="4" borderId="3" xfId="0" applyFont="1" applyFill="1" applyBorder="1" applyAlignment="1">
      <alignment horizontal="center" vertical="center"/>
    </xf>
    <xf numFmtId="164" fontId="8" fillId="2" borderId="1" xfId="0" applyNumberFormat="1" applyFont="1" applyFill="1" applyBorder="1" applyAlignment="1">
      <alignment horizontal="centerContinuous" vertical="center"/>
    </xf>
    <xf numFmtId="164" fontId="8" fillId="2" borderId="15" xfId="0" applyNumberFormat="1" applyFont="1" applyFill="1" applyBorder="1" applyAlignment="1">
      <alignment horizontal="centerContinuous" vertical="center"/>
    </xf>
    <xf numFmtId="164" fontId="8" fillId="2" borderId="2" xfId="0" applyNumberFormat="1" applyFont="1" applyFill="1" applyBorder="1" applyAlignment="1">
      <alignment horizontal="centerContinuous" vertical="center"/>
    </xf>
    <xf numFmtId="164" fontId="8" fillId="2" borderId="3" xfId="0" applyNumberFormat="1" applyFont="1" applyFill="1" applyBorder="1" applyAlignment="1">
      <alignment horizontal="center" vertical="center" wrapText="1"/>
    </xf>
    <xf numFmtId="164" fontId="25" fillId="0" borderId="0" xfId="0" applyNumberFormat="1" applyFont="1" applyBorder="1" applyAlignment="1">
      <alignment vertical="center"/>
    </xf>
    <xf numFmtId="164" fontId="25" fillId="0" borderId="0" xfId="0" applyNumberFormat="1" applyFont="1" applyAlignment="1">
      <alignment vertical="center"/>
    </xf>
    <xf numFmtId="164" fontId="14" fillId="0" borderId="0" xfId="0" applyNumberFormat="1" applyFont="1" applyFill="1" applyAlignment="1">
      <alignment vertical="center"/>
    </xf>
    <xf numFmtId="164" fontId="15" fillId="2" borderId="1" xfId="0" applyNumberFormat="1" applyFont="1" applyFill="1" applyBorder="1" applyAlignment="1">
      <alignment horizontal="centerContinuous" vertical="center"/>
    </xf>
    <xf numFmtId="164" fontId="15" fillId="2" borderId="15" xfId="0" applyNumberFormat="1" applyFont="1" applyFill="1" applyBorder="1" applyAlignment="1">
      <alignment horizontal="centerContinuous" vertical="center"/>
    </xf>
    <xf numFmtId="164" fontId="15" fillId="2" borderId="2" xfId="0" applyNumberFormat="1" applyFont="1" applyFill="1" applyBorder="1" applyAlignment="1">
      <alignment horizontal="centerContinuous" vertical="center"/>
    </xf>
    <xf numFmtId="164" fontId="15" fillId="2" borderId="3" xfId="0" applyNumberFormat="1" applyFont="1" applyFill="1" applyBorder="1" applyAlignment="1">
      <alignment horizontal="center" vertical="center"/>
    </xf>
    <xf numFmtId="164" fontId="15" fillId="2" borderId="11" xfId="0" applyNumberFormat="1" applyFont="1" applyFill="1" applyBorder="1" applyAlignment="1">
      <alignment horizontal="centerContinuous" vertical="center"/>
    </xf>
    <xf numFmtId="164" fontId="15" fillId="2" borderId="10" xfId="0" applyNumberFormat="1" applyFont="1" applyFill="1" applyBorder="1" applyAlignment="1">
      <alignment horizontal="centerContinuous" vertical="center"/>
    </xf>
    <xf numFmtId="164" fontId="26" fillId="0" borderId="0" xfId="0" applyNumberFormat="1" applyFont="1" applyAlignment="1">
      <alignment vertical="center"/>
    </xf>
    <xf numFmtId="164" fontId="25" fillId="0" borderId="0" xfId="0" applyNumberFormat="1" applyFont="1" applyFill="1" applyBorder="1" applyAlignment="1">
      <alignment vertical="center"/>
    </xf>
    <xf numFmtId="164" fontId="18" fillId="0" borderId="0" xfId="0" applyNumberFormat="1" applyFont="1" applyFill="1" applyBorder="1" applyAlignment="1">
      <alignment vertical="top"/>
    </xf>
    <xf numFmtId="164" fontId="14" fillId="3" borderId="1" xfId="0" applyNumberFormat="1" applyFont="1" applyFill="1" applyBorder="1" applyAlignment="1">
      <alignment vertical="center"/>
    </xf>
    <xf numFmtId="164" fontId="6" fillId="3" borderId="2" xfId="0" applyNumberFormat="1" applyFont="1" applyFill="1" applyBorder="1" applyAlignment="1">
      <alignment horizontal="right" vertical="center"/>
    </xf>
    <xf numFmtId="0" fontId="6" fillId="2" borderId="13" xfId="0" applyFont="1" applyFill="1" applyBorder="1" applyAlignment="1">
      <alignment horizontal="centerContinuous" vertical="center"/>
    </xf>
    <xf numFmtId="164" fontId="14" fillId="2" borderId="8" xfId="0" applyNumberFormat="1" applyFont="1" applyFill="1" applyBorder="1" applyAlignment="1">
      <alignment horizontal="centerContinuous" vertical="center"/>
    </xf>
    <xf numFmtId="0" fontId="8" fillId="2" borderId="3" xfId="0" applyFont="1" applyFill="1" applyBorder="1" applyAlignment="1">
      <alignment horizontal="centerContinuous" vertical="center" wrapText="1"/>
    </xf>
    <xf numFmtId="164" fontId="14" fillId="3" borderId="2" xfId="0" applyNumberFormat="1" applyFont="1" applyFill="1" applyBorder="1" applyAlignment="1">
      <alignment vertical="center"/>
    </xf>
    <xf numFmtId="169" fontId="27" fillId="0" borderId="16" xfId="0" applyNumberFormat="1" applyFont="1" applyFill="1" applyBorder="1" applyAlignment="1">
      <alignment vertical="center"/>
    </xf>
    <xf numFmtId="164" fontId="14" fillId="5" borderId="2" xfId="0" applyNumberFormat="1" applyFont="1" applyFill="1" applyBorder="1" applyAlignment="1">
      <alignment vertical="center"/>
    </xf>
    <xf numFmtId="164" fontId="14" fillId="0" borderId="16" xfId="0" applyNumberFormat="1" applyFont="1" applyBorder="1" applyAlignment="1">
      <alignment vertical="center"/>
    </xf>
    <xf numFmtId="164" fontId="32" fillId="0" borderId="0" xfId="0" applyNumberFormat="1" applyFont="1" applyFill="1" applyBorder="1" applyAlignment="1">
      <alignment vertical="center"/>
    </xf>
    <xf numFmtId="164" fontId="14" fillId="0" borderId="5" xfId="0" applyNumberFormat="1" applyFont="1" applyBorder="1" applyAlignment="1">
      <alignment vertical="center"/>
    </xf>
    <xf numFmtId="164" fontId="14" fillId="2" borderId="2" xfId="0" applyNumberFormat="1" applyFont="1" applyFill="1" applyBorder="1" applyAlignment="1">
      <alignment horizontal="centerContinuous" vertical="center"/>
    </xf>
    <xf numFmtId="164" fontId="6" fillId="3" borderId="2" xfId="0" applyNumberFormat="1" applyFont="1" applyFill="1" applyBorder="1" applyAlignment="1">
      <alignment vertical="center"/>
    </xf>
    <xf numFmtId="164" fontId="27" fillId="2" borderId="2" xfId="0" applyNumberFormat="1" applyFont="1" applyFill="1" applyBorder="1" applyAlignment="1">
      <alignment horizontal="centerContinuous" vertical="center"/>
    </xf>
    <xf numFmtId="0" fontId="6" fillId="2" borderId="2" xfId="0" applyFont="1" applyFill="1" applyBorder="1" applyAlignment="1">
      <alignment horizontal="center" vertical="center" wrapText="1"/>
    </xf>
    <xf numFmtId="169" fontId="6" fillId="0" borderId="0" xfId="0" applyNumberFormat="1" applyFont="1" applyFill="1" applyBorder="1" applyAlignment="1">
      <alignment vertical="center"/>
    </xf>
    <xf numFmtId="0" fontId="6" fillId="0" borderId="0" xfId="0" applyFont="1" applyFill="1" applyBorder="1" applyAlignment="1">
      <alignment horizontal="center" vertical="center" wrapText="1"/>
    </xf>
    <xf numFmtId="164" fontId="30" fillId="0" borderId="10" xfId="0" applyNumberFormat="1" applyFont="1" applyFill="1" applyBorder="1" applyAlignment="1">
      <alignment horizontal="left" vertical="center" wrapText="1"/>
    </xf>
    <xf numFmtId="164" fontId="32" fillId="0" borderId="0" xfId="0" applyNumberFormat="1" applyFont="1" applyAlignment="1">
      <alignment vertical="center"/>
    </xf>
    <xf numFmtId="164" fontId="6" fillId="0" borderId="0" xfId="0" applyNumberFormat="1" applyFont="1" applyFill="1" applyBorder="1" applyAlignment="1">
      <alignment vertical="center"/>
    </xf>
    <xf numFmtId="164" fontId="1" fillId="0" borderId="0" xfId="0" applyNumberFormat="1" applyFont="1" applyFill="1" applyAlignment="1">
      <alignment vertical="center"/>
    </xf>
    <xf numFmtId="0" fontId="34" fillId="0" borderId="0" xfId="0" applyFont="1" applyAlignment="1">
      <alignment vertical="center" wrapText="1"/>
    </xf>
    <xf numFmtId="169" fontId="27" fillId="0" borderId="10" xfId="0" applyNumberFormat="1" applyFont="1" applyFill="1" applyBorder="1" applyAlignment="1">
      <alignment vertical="center"/>
    </xf>
    <xf numFmtId="164" fontId="35" fillId="2" borderId="3" xfId="0" applyNumberFormat="1" applyFont="1" applyFill="1" applyBorder="1" applyAlignment="1">
      <alignment horizontal="center" vertical="center"/>
    </xf>
    <xf numFmtId="164" fontId="35" fillId="2" borderId="4" xfId="0" applyNumberFormat="1" applyFont="1" applyFill="1" applyBorder="1" applyAlignment="1">
      <alignment horizontal="centerContinuous" vertical="center"/>
    </xf>
    <xf numFmtId="164" fontId="35" fillId="2" borderId="11" xfId="0" applyNumberFormat="1" applyFont="1" applyFill="1" applyBorder="1" applyAlignment="1">
      <alignment horizontal="centerContinuous" vertical="center"/>
    </xf>
    <xf numFmtId="164" fontId="35" fillId="2" borderId="1" xfId="0" applyNumberFormat="1" applyFont="1" applyFill="1" applyBorder="1" applyAlignment="1">
      <alignment horizontal="centerContinuous" vertical="center"/>
    </xf>
    <xf numFmtId="164" fontId="35" fillId="2" borderId="15" xfId="0" applyNumberFormat="1" applyFont="1" applyFill="1" applyBorder="1" applyAlignment="1">
      <alignment horizontal="centerContinuous" vertical="center"/>
    </xf>
    <xf numFmtId="164" fontId="35" fillId="2" borderId="2" xfId="0" applyNumberFormat="1" applyFont="1" applyFill="1" applyBorder="1" applyAlignment="1">
      <alignment horizontal="centerContinuous" vertical="center"/>
    </xf>
    <xf numFmtId="164" fontId="35" fillId="2" borderId="6" xfId="0" applyNumberFormat="1" applyFont="1" applyFill="1" applyBorder="1" applyAlignment="1">
      <alignment horizontal="centerContinuous" vertical="center"/>
    </xf>
    <xf numFmtId="164" fontId="35" fillId="2" borderId="10" xfId="0" applyNumberFormat="1" applyFont="1" applyFill="1" applyBorder="1" applyAlignment="1">
      <alignment horizontal="centerContinuous" vertical="center"/>
    </xf>
    <xf numFmtId="0" fontId="11" fillId="0" borderId="0" xfId="2" applyFont="1" applyFill="1" applyAlignment="1" applyProtection="1">
      <alignment vertical="center"/>
    </xf>
    <xf numFmtId="164" fontId="33" fillId="0" borderId="0" xfId="0" applyNumberFormat="1" applyFont="1" applyFill="1" applyAlignment="1">
      <alignment vertical="center"/>
    </xf>
    <xf numFmtId="0" fontId="13" fillId="0" borderId="0" xfId="0" applyFont="1" applyAlignment="1">
      <alignment vertical="center" wrapText="1"/>
    </xf>
    <xf numFmtId="164" fontId="1" fillId="2" borderId="13" xfId="0" applyNumberFormat="1" applyFont="1" applyFill="1" applyBorder="1" applyAlignment="1">
      <alignment vertical="center"/>
    </xf>
    <xf numFmtId="164" fontId="1" fillId="2" borderId="7" xfId="0" applyNumberFormat="1" applyFont="1" applyFill="1" applyBorder="1" applyAlignment="1">
      <alignment vertical="center"/>
    </xf>
    <xf numFmtId="164" fontId="28" fillId="0" borderId="0" xfId="0" applyNumberFormat="1" applyFont="1" applyAlignment="1">
      <alignment vertical="center"/>
    </xf>
    <xf numFmtId="164" fontId="8" fillId="3" borderId="3" xfId="0" applyNumberFormat="1" applyFont="1" applyFill="1" applyBorder="1" applyAlignment="1">
      <alignment vertical="center"/>
    </xf>
    <xf numFmtId="164" fontId="8" fillId="2" borderId="3" xfId="0" applyNumberFormat="1" applyFont="1" applyFill="1" applyBorder="1" applyAlignment="1">
      <alignment horizontal="center" vertical="center"/>
    </xf>
    <xf numFmtId="164" fontId="8" fillId="3" borderId="2" xfId="0" applyNumberFormat="1" applyFont="1" applyFill="1" applyBorder="1" applyAlignment="1">
      <alignment vertical="center"/>
    </xf>
    <xf numFmtId="49" fontId="8" fillId="2" borderId="3" xfId="0" applyNumberFormat="1" applyFont="1" applyFill="1" applyBorder="1" applyAlignment="1">
      <alignment horizontal="center" vertical="center"/>
    </xf>
    <xf numFmtId="164" fontId="39" fillId="0" borderId="0" xfId="0" applyNumberFormat="1"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9" fillId="0" borderId="3" xfId="0" applyFont="1" applyFill="1" applyBorder="1" applyAlignment="1">
      <alignment horizontal="center" vertical="center"/>
    </xf>
    <xf numFmtId="0" fontId="10" fillId="0" borderId="7" xfId="0" applyFont="1" applyFill="1" applyBorder="1" applyAlignment="1">
      <alignment horizontal="center" vertical="center"/>
    </xf>
    <xf numFmtId="164" fontId="10" fillId="0" borderId="0" xfId="0" applyNumberFormat="1" applyFont="1" applyAlignment="1">
      <alignment vertical="center"/>
    </xf>
    <xf numFmtId="164" fontId="16" fillId="2" borderId="4" xfId="0" applyNumberFormat="1" applyFont="1" applyFill="1" applyBorder="1" applyAlignment="1">
      <alignment horizontal="centerContinuous" vertical="center"/>
    </xf>
    <xf numFmtId="0" fontId="40" fillId="0" borderId="0" xfId="0" applyFont="1" applyAlignment="1">
      <alignment vertical="center" wrapText="1"/>
    </xf>
    <xf numFmtId="0" fontId="10" fillId="0" borderId="17" xfId="0" applyFont="1" applyFill="1" applyBorder="1" applyAlignment="1">
      <alignment horizontal="center" vertical="center"/>
    </xf>
    <xf numFmtId="0" fontId="10" fillId="4" borderId="17" xfId="0" applyFont="1" applyFill="1" applyBorder="1" applyAlignment="1">
      <alignment horizontal="center" vertical="center"/>
    </xf>
    <xf numFmtId="0" fontId="10" fillId="0" borderId="17" xfId="0" applyFont="1" applyBorder="1" applyAlignment="1">
      <alignment horizontal="center" vertical="center"/>
    </xf>
    <xf numFmtId="0" fontId="9" fillId="0" borderId="17"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13" xfId="0" applyFont="1" applyFill="1" applyBorder="1" applyAlignment="1">
      <alignment horizontal="center" vertical="center"/>
    </xf>
    <xf numFmtId="0" fontId="10" fillId="4" borderId="13" xfId="0" applyFont="1" applyFill="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3" xfId="0" applyFont="1" applyFill="1" applyBorder="1" applyAlignment="1">
      <alignment horizontal="center" vertical="center"/>
    </xf>
    <xf numFmtId="168" fontId="10" fillId="0" borderId="17" xfId="0" applyNumberFormat="1" applyFont="1" applyBorder="1" applyAlignment="1">
      <alignment vertical="center"/>
    </xf>
    <xf numFmtId="0" fontId="22" fillId="4" borderId="20" xfId="0" applyFont="1" applyFill="1" applyBorder="1" applyAlignment="1">
      <alignment horizontal="center" vertical="center"/>
    </xf>
    <xf numFmtId="168" fontId="10" fillId="0" borderId="17" xfId="0" applyNumberFormat="1" applyFont="1" applyFill="1" applyBorder="1" applyAlignment="1">
      <alignment vertical="center"/>
    </xf>
    <xf numFmtId="0" fontId="10" fillId="0" borderId="17" xfId="0" applyFont="1" applyBorder="1" applyAlignment="1">
      <alignment vertical="center"/>
    </xf>
    <xf numFmtId="164" fontId="14" fillId="0" borderId="8" xfId="0" applyNumberFormat="1" applyFont="1" applyBorder="1" applyAlignment="1">
      <alignment vertical="center"/>
    </xf>
    <xf numFmtId="164" fontId="10" fillId="0" borderId="13" xfId="0" applyNumberFormat="1" applyFont="1" applyFill="1" applyBorder="1" applyAlignment="1">
      <alignment vertical="center"/>
    </xf>
    <xf numFmtId="164" fontId="10" fillId="0" borderId="11" xfId="0" applyNumberFormat="1" applyFont="1" applyFill="1" applyBorder="1" applyAlignment="1">
      <alignment vertical="center"/>
    </xf>
    <xf numFmtId="164" fontId="25" fillId="0" borderId="8" xfId="0" applyNumberFormat="1" applyFont="1" applyBorder="1" applyAlignment="1">
      <alignment vertical="center"/>
    </xf>
    <xf numFmtId="164" fontId="18" fillId="0" borderId="8" xfId="0" applyNumberFormat="1" applyFont="1" applyFill="1" applyBorder="1" applyAlignment="1">
      <alignment vertical="top"/>
    </xf>
    <xf numFmtId="10" fontId="14" fillId="0" borderId="8" xfId="0" applyNumberFormat="1" applyFont="1" applyBorder="1" applyAlignment="1">
      <alignment vertical="center"/>
    </xf>
    <xf numFmtId="164" fontId="8" fillId="2" borderId="13" xfId="0" applyNumberFormat="1" applyFont="1" applyFill="1" applyBorder="1" applyAlignment="1">
      <alignment horizontal="center" vertical="center"/>
    </xf>
    <xf numFmtId="164" fontId="10" fillId="2" borderId="15" xfId="0" applyNumberFormat="1" applyFont="1" applyFill="1" applyBorder="1" applyAlignment="1">
      <alignment horizontal="centerContinuous" vertical="center"/>
    </xf>
    <xf numFmtId="0" fontId="8" fillId="2" borderId="15" xfId="0" applyNumberFormat="1" applyFont="1" applyFill="1" applyBorder="1" applyAlignment="1">
      <alignment horizontal="centerContinuous" vertical="center"/>
    </xf>
    <xf numFmtId="164" fontId="14" fillId="2" borderId="15" xfId="0" applyNumberFormat="1" applyFont="1" applyFill="1" applyBorder="1" applyAlignment="1">
      <alignment horizontal="centerContinuous" vertical="center"/>
    </xf>
    <xf numFmtId="164" fontId="14" fillId="2" borderId="2" xfId="0" applyNumberFormat="1" applyFont="1" applyFill="1" applyBorder="1" applyAlignment="1">
      <alignment vertical="center"/>
    </xf>
    <xf numFmtId="164" fontId="6" fillId="3" borderId="11" xfId="0" applyNumberFormat="1" applyFont="1" applyFill="1" applyBorder="1" applyAlignment="1">
      <alignment vertical="center"/>
    </xf>
    <xf numFmtId="164" fontId="16" fillId="2" borderId="8" xfId="0" applyNumberFormat="1" applyFont="1" applyFill="1" applyBorder="1" applyAlignment="1">
      <alignment horizontal="centerContinuous" vertical="center"/>
    </xf>
    <xf numFmtId="164" fontId="28" fillId="0" borderId="0" xfId="0" applyNumberFormat="1" applyFont="1" applyFill="1" applyAlignment="1">
      <alignment vertical="center"/>
    </xf>
    <xf numFmtId="173" fontId="6" fillId="3" borderId="3" xfId="0" applyNumberFormat="1" applyFont="1" applyFill="1" applyBorder="1" applyAlignment="1">
      <alignment vertical="center"/>
    </xf>
    <xf numFmtId="173" fontId="6" fillId="3" borderId="13" xfId="0" applyNumberFormat="1" applyFont="1" applyFill="1" applyBorder="1" applyAlignment="1">
      <alignment vertical="center"/>
    </xf>
    <xf numFmtId="173" fontId="6" fillId="5" borderId="2" xfId="0" applyNumberFormat="1" applyFont="1" applyFill="1" applyBorder="1" applyAlignment="1">
      <alignment vertical="center"/>
    </xf>
    <xf numFmtId="173" fontId="27" fillId="0" borderId="7" xfId="0" applyNumberFormat="1" applyFont="1" applyBorder="1" applyAlignment="1">
      <alignment vertical="center"/>
    </xf>
    <xf numFmtId="0" fontId="9" fillId="0" borderId="7" xfId="0" applyFont="1" applyFill="1" applyBorder="1" applyAlignment="1">
      <alignment horizontal="center" vertical="center"/>
    </xf>
    <xf numFmtId="0" fontId="9" fillId="4" borderId="7" xfId="0" applyFont="1" applyFill="1" applyBorder="1" applyAlignment="1">
      <alignment horizontal="center" vertical="center"/>
    </xf>
    <xf numFmtId="0" fontId="8" fillId="0" borderId="0" xfId="0" applyFont="1" applyFill="1" applyBorder="1" applyAlignment="1">
      <alignment vertical="center"/>
    </xf>
    <xf numFmtId="16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164" fontId="10" fillId="2" borderId="2" xfId="0" applyNumberFormat="1" applyFont="1" applyFill="1" applyBorder="1" applyAlignment="1">
      <alignment horizontal="centerContinuous"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44" fillId="0" borderId="0" xfId="0" applyFont="1" applyBorder="1" applyAlignment="1">
      <alignment vertical="center"/>
    </xf>
    <xf numFmtId="0" fontId="44" fillId="0" borderId="0" xfId="0" applyFont="1" applyAlignment="1">
      <alignment vertical="center"/>
    </xf>
    <xf numFmtId="0" fontId="46" fillId="0" borderId="0" xfId="0" applyFont="1" applyAlignment="1">
      <alignment vertical="center"/>
    </xf>
    <xf numFmtId="0" fontId="7" fillId="0" borderId="0" xfId="0" applyFont="1" applyFill="1" applyAlignment="1">
      <alignment vertical="center"/>
    </xf>
    <xf numFmtId="0" fontId="13" fillId="0" borderId="0" xfId="0" applyFont="1" applyFill="1" applyAlignment="1">
      <alignment vertical="center"/>
    </xf>
    <xf numFmtId="164" fontId="47" fillId="0" borderId="0" xfId="0" applyNumberFormat="1" applyFont="1" applyAlignment="1">
      <alignment vertical="center"/>
    </xf>
    <xf numFmtId="0" fontId="10" fillId="0" borderId="0" xfId="0" applyFont="1" applyAlignment="1">
      <alignment horizontal="left" vertical="center" readingOrder="1"/>
    </xf>
    <xf numFmtId="164" fontId="35" fillId="6" borderId="1" xfId="0" applyNumberFormat="1" applyFont="1" applyFill="1" applyBorder="1" applyAlignment="1">
      <alignment vertical="center"/>
    </xf>
    <xf numFmtId="164" fontId="10" fillId="0" borderId="10" xfId="0" applyNumberFormat="1" applyFont="1" applyFill="1" applyBorder="1" applyAlignment="1">
      <alignment vertical="center"/>
    </xf>
    <xf numFmtId="49" fontId="8" fillId="2" borderId="2" xfId="0" applyNumberFormat="1" applyFont="1" applyFill="1" applyBorder="1" applyAlignment="1">
      <alignment horizontal="center" vertical="center"/>
    </xf>
    <xf numFmtId="164" fontId="35" fillId="7" borderId="24" xfId="0" applyNumberFormat="1" applyFont="1" applyFill="1" applyBorder="1" applyAlignment="1">
      <alignment horizontal="centerContinuous" vertical="center" wrapText="1"/>
    </xf>
    <xf numFmtId="164" fontId="14" fillId="7" borderId="0" xfId="0" applyNumberFormat="1" applyFont="1" applyFill="1" applyBorder="1" applyAlignment="1">
      <alignment vertical="center"/>
    </xf>
    <xf numFmtId="164" fontId="14" fillId="7" borderId="8" xfId="0" applyNumberFormat="1" applyFont="1" applyFill="1" applyBorder="1" applyAlignment="1">
      <alignment vertical="center"/>
    </xf>
    <xf numFmtId="164" fontId="14" fillId="7" borderId="11" xfId="0" applyNumberFormat="1" applyFont="1" applyFill="1" applyBorder="1" applyAlignment="1">
      <alignment vertical="center"/>
    </xf>
    <xf numFmtId="164" fontId="14" fillId="7" borderId="16" xfId="0" applyNumberFormat="1" applyFont="1" applyFill="1" applyBorder="1" applyAlignment="1">
      <alignment vertical="center"/>
    </xf>
    <xf numFmtId="164" fontId="35" fillId="6" borderId="15" xfId="0" applyNumberFormat="1" applyFont="1" applyFill="1" applyBorder="1" applyAlignment="1">
      <alignment vertical="center"/>
    </xf>
    <xf numFmtId="164" fontId="14" fillId="7" borderId="24" xfId="0" applyNumberFormat="1" applyFont="1" applyFill="1" applyBorder="1" applyAlignment="1">
      <alignment horizontal="centerContinuous" vertical="center" wrapText="1"/>
    </xf>
    <xf numFmtId="164" fontId="14" fillId="7" borderId="25" xfId="0" applyNumberFormat="1" applyFont="1" applyFill="1" applyBorder="1" applyAlignment="1">
      <alignment horizontal="centerContinuous" vertical="center" wrapText="1"/>
    </xf>
    <xf numFmtId="164" fontId="8"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164" fontId="14" fillId="0" borderId="28" xfId="0" applyNumberFormat="1" applyFont="1" applyFill="1" applyBorder="1" applyAlignment="1">
      <alignment vertical="center"/>
    </xf>
    <xf numFmtId="164" fontId="10" fillId="0" borderId="26" xfId="0" applyNumberFormat="1" applyFont="1" applyBorder="1" applyAlignment="1">
      <alignment vertical="center"/>
    </xf>
    <xf numFmtId="164" fontId="10" fillId="0" borderId="26" xfId="0" applyNumberFormat="1" applyFont="1" applyFill="1" applyBorder="1" applyAlignment="1">
      <alignment vertical="center"/>
    </xf>
    <xf numFmtId="164" fontId="8" fillId="0" borderId="13" xfId="0" applyNumberFormat="1" applyFont="1" applyFill="1" applyBorder="1" applyAlignment="1">
      <alignment vertical="center"/>
    </xf>
    <xf numFmtId="164" fontId="8" fillId="0" borderId="34" xfId="0" applyNumberFormat="1" applyFont="1" applyFill="1" applyBorder="1" applyAlignment="1">
      <alignment vertical="center"/>
    </xf>
    <xf numFmtId="164" fontId="10" fillId="0" borderId="36" xfId="0" applyNumberFormat="1" applyFont="1" applyFill="1" applyBorder="1" applyAlignment="1">
      <alignment vertical="center"/>
    </xf>
    <xf numFmtId="164" fontId="10" fillId="0" borderId="34" xfId="0" applyNumberFormat="1" applyFont="1" applyFill="1" applyBorder="1" applyAlignment="1">
      <alignment vertical="center"/>
    </xf>
    <xf numFmtId="173" fontId="27" fillId="0" borderId="13" xfId="0" applyNumberFormat="1" applyFont="1" applyBorder="1" applyAlignment="1">
      <alignment vertical="center"/>
    </xf>
    <xf numFmtId="164" fontId="14" fillId="0" borderId="35" xfId="0" applyNumberFormat="1" applyFont="1" applyFill="1" applyBorder="1" applyAlignment="1">
      <alignment vertical="center"/>
    </xf>
    <xf numFmtId="164" fontId="14" fillId="0" borderId="37" xfId="0" applyNumberFormat="1" applyFont="1" applyBorder="1" applyAlignment="1">
      <alignment vertical="center"/>
    </xf>
    <xf numFmtId="173" fontId="27" fillId="0" borderId="34" xfId="0" applyNumberFormat="1" applyFont="1" applyFill="1" applyBorder="1" applyAlignment="1">
      <alignment vertical="center"/>
    </xf>
    <xf numFmtId="164" fontId="27" fillId="0" borderId="35" xfId="0" applyNumberFormat="1" applyFont="1" applyFill="1" applyBorder="1" applyAlignment="1">
      <alignment vertical="center"/>
    </xf>
    <xf numFmtId="164" fontId="27" fillId="0" borderId="36" xfId="0" applyNumberFormat="1" applyFont="1" applyFill="1" applyBorder="1" applyAlignment="1">
      <alignment vertical="center"/>
    </xf>
    <xf numFmtId="173" fontId="27" fillId="0" borderId="34" xfId="0" applyNumberFormat="1" applyFont="1" applyBorder="1" applyAlignment="1">
      <alignment vertical="center"/>
    </xf>
    <xf numFmtId="168" fontId="14" fillId="0" borderId="4" xfId="0" applyNumberFormat="1" applyFont="1" applyBorder="1" applyAlignment="1">
      <alignment vertical="center"/>
    </xf>
    <xf numFmtId="0" fontId="14" fillId="0" borderId="35" xfId="0" applyNumberFormat="1" applyFont="1" applyBorder="1" applyAlignment="1">
      <alignment vertical="center"/>
    </xf>
    <xf numFmtId="168" fontId="14" fillId="0" borderId="35" xfId="0" applyNumberFormat="1" applyFont="1" applyBorder="1" applyAlignment="1">
      <alignment vertical="center"/>
    </xf>
    <xf numFmtId="172" fontId="24" fillId="0" borderId="34" xfId="0" quotePrefix="1" applyNumberFormat="1" applyFont="1" applyFill="1" applyBorder="1" applyAlignment="1">
      <alignment horizontal="right" vertical="center"/>
    </xf>
    <xf numFmtId="0" fontId="14" fillId="0" borderId="34" xfId="0" applyNumberFormat="1" applyFont="1" applyBorder="1" applyAlignment="1">
      <alignment vertical="center"/>
    </xf>
    <xf numFmtId="168" fontId="14" fillId="0" borderId="34" xfId="0" applyNumberFormat="1" applyFont="1" applyBorder="1" applyAlignment="1">
      <alignment vertical="center"/>
    </xf>
    <xf numFmtId="164" fontId="6" fillId="0" borderId="34" xfId="0" applyNumberFormat="1" applyFont="1" applyFill="1" applyBorder="1" applyAlignment="1">
      <alignment vertical="center"/>
    </xf>
    <xf numFmtId="172" fontId="45" fillId="0" borderId="34" xfId="0" quotePrefix="1" applyNumberFormat="1" applyFont="1" applyFill="1" applyBorder="1" applyAlignment="1">
      <alignment horizontal="right" vertical="center"/>
    </xf>
    <xf numFmtId="0" fontId="14" fillId="0" borderId="38" xfId="0" applyNumberFormat="1" applyFont="1" applyBorder="1" applyAlignment="1">
      <alignment vertical="center"/>
    </xf>
    <xf numFmtId="164" fontId="14" fillId="0" borderId="5" xfId="0" applyNumberFormat="1" applyFont="1" applyFill="1" applyBorder="1" applyAlignment="1">
      <alignment vertical="center"/>
    </xf>
    <xf numFmtId="164" fontId="14" fillId="0" borderId="0" xfId="3" applyNumberFormat="1" applyFont="1" applyBorder="1" applyAlignment="1" applyProtection="1">
      <alignment vertical="center"/>
      <protection locked="0"/>
    </xf>
    <xf numFmtId="164" fontId="14" fillId="0" borderId="0" xfId="3" applyNumberFormat="1" applyFont="1" applyBorder="1" applyAlignment="1">
      <alignment vertical="center"/>
    </xf>
    <xf numFmtId="164" fontId="14" fillId="0" borderId="0" xfId="3" applyNumberFormat="1" applyFont="1" applyAlignment="1">
      <alignment vertical="center"/>
    </xf>
    <xf numFmtId="164" fontId="14" fillId="0" borderId="0" xfId="3" applyNumberFormat="1" applyFont="1" applyFill="1" applyBorder="1" applyAlignment="1">
      <alignment vertical="center"/>
    </xf>
    <xf numFmtId="164" fontId="3" fillId="0" borderId="0" xfId="3" applyNumberFormat="1" applyFont="1" applyAlignment="1">
      <alignment vertical="center"/>
    </xf>
    <xf numFmtId="164" fontId="12" fillId="0" borderId="0" xfId="3" applyNumberFormat="1" applyFont="1" applyAlignment="1">
      <alignment vertical="center"/>
    </xf>
    <xf numFmtId="164" fontId="32" fillId="0" borderId="0" xfId="3" applyNumberFormat="1" applyFont="1" applyFill="1" applyBorder="1" applyAlignment="1">
      <alignment vertical="center"/>
    </xf>
    <xf numFmtId="164" fontId="14" fillId="0" borderId="9" xfId="3" applyNumberFormat="1" applyFont="1" applyFill="1" applyBorder="1" applyAlignment="1">
      <alignment vertical="center"/>
    </xf>
    <xf numFmtId="164" fontId="14" fillId="0" borderId="16" xfId="3" applyNumberFormat="1" applyFont="1" applyBorder="1" applyAlignment="1">
      <alignment vertical="center"/>
    </xf>
    <xf numFmtId="164" fontId="39" fillId="0" borderId="0" xfId="3" applyNumberFormat="1" applyFont="1" applyAlignment="1">
      <alignment vertical="center"/>
    </xf>
    <xf numFmtId="164" fontId="14" fillId="3" borderId="1" xfId="3" applyNumberFormat="1" applyFont="1" applyFill="1" applyBorder="1" applyAlignment="1">
      <alignment vertical="center"/>
    </xf>
    <xf numFmtId="164" fontId="14" fillId="3" borderId="15" xfId="3" applyNumberFormat="1" applyFont="1" applyFill="1" applyBorder="1" applyAlignment="1">
      <alignment vertical="center"/>
    </xf>
    <xf numFmtId="164" fontId="6" fillId="3" borderId="2" xfId="3" applyNumberFormat="1" applyFont="1" applyFill="1" applyBorder="1" applyAlignment="1">
      <alignment horizontal="right" vertical="center"/>
    </xf>
    <xf numFmtId="164" fontId="6" fillId="3" borderId="3" xfId="3" applyNumberFormat="1" applyFont="1" applyFill="1" applyBorder="1" applyAlignment="1">
      <alignment vertical="center"/>
    </xf>
    <xf numFmtId="173" fontId="6" fillId="3" borderId="3" xfId="3" applyNumberFormat="1" applyFont="1" applyFill="1" applyBorder="1" applyAlignment="1">
      <alignment vertical="center"/>
    </xf>
    <xf numFmtId="164" fontId="14" fillId="0" borderId="0" xfId="3" applyNumberFormat="1" applyFont="1" applyFill="1" applyAlignment="1">
      <alignment vertical="center"/>
    </xf>
    <xf numFmtId="164" fontId="14" fillId="0" borderId="4" xfId="3" applyNumberFormat="1" applyFont="1" applyFill="1" applyBorder="1" applyAlignment="1">
      <alignment vertical="center"/>
    </xf>
    <xf numFmtId="164" fontId="14" fillId="0" borderId="8" xfId="3" applyNumberFormat="1" applyFont="1" applyFill="1" applyBorder="1" applyAlignment="1">
      <alignment vertical="center"/>
    </xf>
    <xf numFmtId="164" fontId="14" fillId="0" borderId="8" xfId="3" applyNumberFormat="1" applyFont="1" applyBorder="1" applyAlignment="1">
      <alignment vertical="center"/>
    </xf>
    <xf numFmtId="165" fontId="14" fillId="0" borderId="13" xfId="3" applyNumberFormat="1" applyFont="1" applyBorder="1" applyAlignment="1">
      <alignment vertical="center"/>
    </xf>
    <xf numFmtId="164" fontId="14" fillId="0" borderId="35" xfId="3" applyNumberFormat="1" applyFont="1" applyFill="1" applyBorder="1" applyAlignment="1">
      <alignment vertical="center"/>
    </xf>
    <xf numFmtId="164" fontId="14" fillId="0" borderId="37" xfId="3" applyNumberFormat="1" applyFont="1" applyFill="1" applyBorder="1" applyAlignment="1">
      <alignment vertical="center"/>
    </xf>
    <xf numFmtId="164" fontId="14" fillId="0" borderId="37" xfId="3" applyNumberFormat="1" applyFont="1" applyBorder="1" applyAlignment="1">
      <alignment vertical="center"/>
    </xf>
    <xf numFmtId="165" fontId="14" fillId="0" borderId="34" xfId="3" applyNumberFormat="1" applyFont="1" applyBorder="1" applyAlignment="1">
      <alignment vertical="center"/>
    </xf>
    <xf numFmtId="173" fontId="14" fillId="0" borderId="34" xfId="3" applyNumberFormat="1" applyFont="1" applyFill="1" applyBorder="1" applyAlignment="1">
      <alignment vertical="center"/>
    </xf>
    <xf numFmtId="164" fontId="18" fillId="0" borderId="0" xfId="3" applyNumberFormat="1" applyFont="1" applyFill="1" applyBorder="1" applyAlignment="1">
      <alignment vertical="center"/>
    </xf>
    <xf numFmtId="0" fontId="6" fillId="2" borderId="13" xfId="3" applyFont="1" applyFill="1" applyBorder="1" applyAlignment="1">
      <alignment horizontal="centerContinuous" vertical="center"/>
    </xf>
    <xf numFmtId="0" fontId="6" fillId="2" borderId="8" xfId="3" applyFont="1" applyFill="1" applyBorder="1" applyAlignment="1">
      <alignment horizontal="centerContinuous" vertical="center"/>
    </xf>
    <xf numFmtId="164" fontId="14" fillId="2" borderId="2" xfId="3" applyNumberFormat="1" applyFont="1" applyFill="1" applyBorder="1" applyAlignment="1">
      <alignment horizontal="centerContinuous" vertical="center"/>
    </xf>
    <xf numFmtId="0" fontId="6" fillId="2" borderId="2" xfId="3" applyFont="1" applyFill="1" applyBorder="1" applyAlignment="1">
      <alignment horizontal="center" vertical="center" wrapText="1"/>
    </xf>
    <xf numFmtId="0" fontId="8" fillId="2" borderId="3" xfId="3" applyFont="1" applyFill="1" applyBorder="1" applyAlignment="1">
      <alignment horizontal="centerContinuous" vertical="center" wrapText="1"/>
    </xf>
    <xf numFmtId="164" fontId="28" fillId="0" borderId="0" xfId="3" applyNumberFormat="1" applyFont="1" applyAlignment="1">
      <alignment vertical="center"/>
    </xf>
    <xf numFmtId="164" fontId="48" fillId="0" borderId="0" xfId="3" applyNumberFormat="1" applyFont="1" applyFill="1" applyAlignment="1">
      <alignment vertical="center"/>
    </xf>
    <xf numFmtId="0" fontId="6" fillId="3" borderId="1" xfId="3" applyNumberFormat="1" applyFont="1" applyFill="1" applyBorder="1" applyAlignment="1">
      <alignment vertical="center"/>
    </xf>
    <xf numFmtId="0" fontId="6" fillId="3" borderId="15" xfId="3" applyNumberFormat="1" applyFont="1" applyFill="1" applyBorder="1" applyAlignment="1">
      <alignment vertical="center"/>
    </xf>
    <xf numFmtId="164" fontId="14" fillId="3" borderId="2" xfId="3" applyNumberFormat="1" applyFont="1" applyFill="1" applyBorder="1" applyAlignment="1">
      <alignment vertical="center"/>
    </xf>
    <xf numFmtId="167" fontId="6" fillId="3" borderId="3" xfId="3" applyNumberFormat="1" applyFont="1" applyFill="1" applyBorder="1" applyAlignment="1">
      <alignment vertical="center"/>
    </xf>
    <xf numFmtId="169" fontId="6" fillId="3" borderId="2" xfId="3" applyNumberFormat="1" applyFont="1" applyFill="1" applyBorder="1" applyAlignment="1">
      <alignment vertical="center"/>
    </xf>
    <xf numFmtId="167" fontId="14" fillId="0" borderId="13" xfId="3" applyNumberFormat="1" applyFont="1" applyFill="1" applyBorder="1" applyAlignment="1">
      <alignment vertical="center"/>
    </xf>
    <xf numFmtId="0" fontId="10" fillId="0" borderId="35" xfId="3" applyNumberFormat="1" applyFont="1" applyFill="1" applyBorder="1" applyAlignment="1">
      <alignment vertical="center"/>
    </xf>
    <xf numFmtId="0" fontId="10" fillId="0" borderId="37" xfId="3" applyNumberFormat="1" applyFont="1" applyFill="1" applyBorder="1" applyAlignment="1">
      <alignment vertical="center"/>
    </xf>
    <xf numFmtId="167" fontId="14" fillId="0" borderId="34" xfId="3" applyNumberFormat="1" applyFont="1" applyFill="1" applyBorder="1" applyAlignment="1">
      <alignment vertical="center"/>
    </xf>
    <xf numFmtId="169" fontId="14" fillId="0" borderId="36" xfId="3" applyNumberFormat="1" applyFont="1" applyFill="1" applyBorder="1" applyAlignment="1">
      <alignment vertical="center"/>
    </xf>
    <xf numFmtId="169" fontId="14" fillId="0" borderId="10" xfId="3" applyNumberFormat="1" applyFont="1" applyFill="1" applyBorder="1" applyAlignment="1">
      <alignment vertical="center"/>
    </xf>
    <xf numFmtId="0" fontId="8" fillId="3" borderId="1" xfId="3" applyNumberFormat="1" applyFont="1" applyFill="1" applyBorder="1" applyAlignment="1">
      <alignment horizontal="centerContinuous" vertical="center"/>
    </xf>
    <xf numFmtId="0" fontId="10" fillId="0" borderId="0" xfId="3" applyNumberFormat="1" applyFont="1" applyFill="1" applyBorder="1" applyAlignment="1">
      <alignment vertical="center"/>
    </xf>
    <xf numFmtId="167" fontId="14" fillId="0" borderId="42" xfId="3" applyNumberFormat="1" applyFont="1" applyFill="1" applyBorder="1" applyAlignment="1">
      <alignment vertical="center"/>
    </xf>
    <xf numFmtId="0" fontId="10" fillId="0" borderId="35" xfId="3" applyFont="1" applyFill="1" applyBorder="1" applyAlignment="1">
      <alignment vertical="center"/>
    </xf>
    <xf numFmtId="0" fontId="10" fillId="0" borderId="37" xfId="3" applyFont="1" applyFill="1" applyBorder="1" applyAlignment="1">
      <alignment vertical="center"/>
    </xf>
    <xf numFmtId="0" fontId="10" fillId="0" borderId="36" xfId="3" applyFont="1" applyFill="1" applyBorder="1" applyAlignment="1">
      <alignment vertical="center"/>
    </xf>
    <xf numFmtId="0" fontId="10" fillId="0" borderId="35" xfId="3" applyFont="1" applyBorder="1" applyAlignment="1">
      <alignment vertical="center"/>
    </xf>
    <xf numFmtId="167" fontId="6" fillId="5" borderId="3" xfId="3" applyNumberFormat="1" applyFont="1" applyFill="1" applyBorder="1" applyAlignment="1">
      <alignment vertical="center"/>
    </xf>
    <xf numFmtId="164" fontId="14" fillId="2" borderId="11" xfId="3" applyNumberFormat="1" applyFont="1" applyFill="1" applyBorder="1" applyAlignment="1">
      <alignment horizontal="centerContinuous" vertical="center"/>
    </xf>
    <xf numFmtId="0" fontId="6" fillId="0" borderId="0" xfId="3" applyFont="1" applyFill="1" applyBorder="1" applyAlignment="1">
      <alignment horizontal="center" vertical="center" wrapText="1"/>
    </xf>
    <xf numFmtId="164" fontId="14" fillId="0" borderId="11" xfId="3" applyNumberFormat="1" applyFont="1" applyFill="1" applyBorder="1" applyAlignment="1">
      <alignment vertical="center"/>
    </xf>
    <xf numFmtId="169" fontId="7" fillId="0" borderId="0" xfId="3" applyNumberFormat="1" applyFont="1" applyFill="1" applyBorder="1" applyAlignment="1">
      <alignment vertical="center"/>
    </xf>
    <xf numFmtId="164" fontId="14" fillId="0" borderId="36" xfId="3" applyNumberFormat="1" applyFont="1" applyFill="1" applyBorder="1" applyAlignment="1">
      <alignment vertical="center"/>
    </xf>
    <xf numFmtId="169" fontId="6" fillId="0" borderId="0" xfId="3" applyNumberFormat="1" applyFont="1" applyFill="1" applyBorder="1" applyAlignment="1">
      <alignment vertical="center"/>
    </xf>
    <xf numFmtId="0" fontId="14" fillId="0" borderId="6" xfId="3" applyNumberFormat="1" applyFont="1" applyFill="1" applyBorder="1" applyAlignment="1">
      <alignment vertical="center"/>
    </xf>
    <xf numFmtId="164" fontId="18" fillId="0" borderId="10" xfId="3" applyNumberFormat="1" applyFont="1" applyFill="1" applyBorder="1" applyAlignment="1">
      <alignment horizontal="left" vertical="center" wrapText="1"/>
    </xf>
    <xf numFmtId="0" fontId="6" fillId="3" borderId="1" xfId="3" applyFont="1" applyFill="1" applyBorder="1" applyAlignment="1">
      <alignment horizontal="centerContinuous" vertical="center"/>
    </xf>
    <xf numFmtId="169" fontId="6" fillId="3" borderId="2" xfId="3" applyNumberFormat="1" applyFont="1" applyFill="1" applyBorder="1" applyAlignment="1">
      <alignment horizontal="right" vertical="center" wrapText="1"/>
    </xf>
    <xf numFmtId="164" fontId="18" fillId="0" borderId="0" xfId="3" applyNumberFormat="1" applyFont="1" applyFill="1" applyBorder="1" applyAlignment="1">
      <alignment vertical="top"/>
    </xf>
    <xf numFmtId="164" fontId="18" fillId="0" borderId="0" xfId="3" applyNumberFormat="1" applyFont="1" applyFill="1" applyBorder="1" applyAlignment="1"/>
    <xf numFmtId="164" fontId="14" fillId="0" borderId="4" xfId="3" applyNumberFormat="1" applyFont="1" applyFill="1" applyBorder="1" applyAlignment="1">
      <alignment horizontal="left" vertical="center"/>
    </xf>
    <xf numFmtId="169" fontId="14" fillId="0" borderId="11" xfId="3" applyNumberFormat="1" applyFont="1" applyFill="1" applyBorder="1" applyAlignment="1">
      <alignment vertical="center"/>
    </xf>
    <xf numFmtId="173" fontId="14" fillId="0" borderId="13" xfId="3" applyNumberFormat="1" applyFont="1" applyBorder="1" applyAlignment="1">
      <alignment vertical="center"/>
    </xf>
    <xf numFmtId="164" fontId="14" fillId="0" borderId="35" xfId="3" applyNumberFormat="1" applyFont="1" applyFill="1" applyBorder="1" applyAlignment="1">
      <alignment horizontal="left" vertical="center"/>
    </xf>
    <xf numFmtId="173" fontId="14" fillId="0" borderId="34" xfId="3" applyNumberFormat="1" applyFont="1" applyBorder="1" applyAlignment="1">
      <alignment vertical="center"/>
    </xf>
    <xf numFmtId="173" fontId="14" fillId="0" borderId="7" xfId="3" applyNumberFormat="1" applyFont="1" applyBorder="1" applyAlignment="1">
      <alignment vertical="center"/>
    </xf>
    <xf numFmtId="164" fontId="6" fillId="3" borderId="2" xfId="3" applyNumberFormat="1" applyFont="1" applyFill="1" applyBorder="1" applyAlignment="1">
      <alignment horizontal="left" vertical="center"/>
    </xf>
    <xf numFmtId="168" fontId="14" fillId="0" borderId="5" xfId="0" applyNumberFormat="1" applyFont="1" applyBorder="1" applyAlignment="1">
      <alignment vertical="center"/>
    </xf>
    <xf numFmtId="164" fontId="14" fillId="0" borderId="29" xfId="0" applyNumberFormat="1" applyFont="1" applyFill="1" applyBorder="1" applyAlignment="1">
      <alignment horizontal="right" vertical="center"/>
    </xf>
    <xf numFmtId="169" fontId="6" fillId="0" borderId="42" xfId="0" applyNumberFormat="1" applyFont="1" applyBorder="1" applyAlignment="1">
      <alignment horizontal="right" vertical="center"/>
    </xf>
    <xf numFmtId="168" fontId="14" fillId="0" borderId="42" xfId="0" applyNumberFormat="1" applyFont="1" applyBorder="1" applyAlignment="1">
      <alignment vertical="center"/>
    </xf>
    <xf numFmtId="168" fontId="14" fillId="0" borderId="29" xfId="0" applyNumberFormat="1" applyFont="1" applyBorder="1" applyAlignment="1">
      <alignment vertical="center"/>
    </xf>
    <xf numFmtId="164" fontId="6" fillId="0" borderId="42" xfId="0" applyNumberFormat="1" applyFont="1" applyFill="1" applyBorder="1" applyAlignment="1">
      <alignment vertical="center"/>
    </xf>
    <xf numFmtId="0" fontId="14" fillId="0" borderId="35" xfId="0" applyNumberFormat="1" applyFont="1" applyFill="1" applyBorder="1" applyAlignment="1">
      <alignment vertical="center"/>
    </xf>
    <xf numFmtId="169" fontId="6" fillId="0" borderId="34" xfId="0" applyNumberFormat="1" applyFont="1" applyBorder="1" applyAlignment="1">
      <alignment horizontal="right" vertical="center"/>
    </xf>
    <xf numFmtId="0" fontId="6" fillId="2" borderId="4" xfId="3" applyFont="1" applyFill="1" applyBorder="1" applyAlignment="1">
      <alignment horizontal="centerContinuous" vertical="center"/>
    </xf>
    <xf numFmtId="0" fontId="6" fillId="2" borderId="4" xfId="0" applyFont="1" applyFill="1" applyBorder="1" applyAlignment="1">
      <alignment horizontal="centerContinuous" vertical="center"/>
    </xf>
    <xf numFmtId="169" fontId="14" fillId="0" borderId="19" xfId="0" applyNumberFormat="1" applyFont="1" applyFill="1" applyBorder="1" applyAlignment="1">
      <alignment horizontal="right" vertical="center"/>
    </xf>
    <xf numFmtId="169" fontId="14" fillId="0" borderId="13" xfId="0" applyNumberFormat="1" applyFont="1" applyFill="1" applyBorder="1" applyAlignment="1">
      <alignment horizontal="right"/>
    </xf>
    <xf numFmtId="169" fontId="14" fillId="0" borderId="34" xfId="0" applyNumberFormat="1" applyFont="1" applyFill="1" applyBorder="1" applyAlignment="1">
      <alignment horizontal="right"/>
    </xf>
    <xf numFmtId="169" fontId="14" fillId="0" borderId="38" xfId="0" applyNumberFormat="1" applyFont="1" applyFill="1" applyBorder="1" applyAlignment="1">
      <alignment horizontal="right"/>
    </xf>
    <xf numFmtId="165" fontId="14" fillId="0" borderId="13" xfId="0" applyNumberFormat="1" applyFont="1" applyFill="1" applyBorder="1" applyAlignment="1">
      <alignment horizontal="right" vertical="center"/>
    </xf>
    <xf numFmtId="165" fontId="14" fillId="0" borderId="34" xfId="0" applyNumberFormat="1" applyFont="1" applyFill="1" applyBorder="1" applyAlignment="1">
      <alignment horizontal="right" vertical="center"/>
    </xf>
    <xf numFmtId="167" fontId="14" fillId="0" borderId="34" xfId="0" applyNumberFormat="1" applyFont="1" applyFill="1" applyBorder="1" applyAlignment="1">
      <alignment horizontal="right" vertical="center"/>
    </xf>
    <xf numFmtId="167" fontId="14" fillId="0" borderId="42" xfId="0" applyNumberFormat="1" applyFont="1" applyFill="1" applyBorder="1" applyAlignment="1">
      <alignment horizontal="right" vertical="center"/>
    </xf>
    <xf numFmtId="173" fontId="14" fillId="0" borderId="34" xfId="0" applyNumberFormat="1" applyFont="1" applyFill="1" applyBorder="1" applyAlignment="1">
      <alignment vertical="center"/>
    </xf>
    <xf numFmtId="164" fontId="51" fillId="0" borderId="0" xfId="0" applyNumberFormat="1" applyFont="1" applyAlignment="1">
      <alignment vertical="center"/>
    </xf>
    <xf numFmtId="164" fontId="14" fillId="0" borderId="36" xfId="3" applyNumberFormat="1" applyFont="1" applyBorder="1" applyAlignment="1">
      <alignment vertical="center"/>
    </xf>
    <xf numFmtId="166" fontId="6" fillId="6" borderId="2" xfId="0" applyNumberFormat="1" applyFont="1" applyFill="1" applyBorder="1" applyAlignment="1">
      <alignment horizontal="right" vertical="center" wrapText="1"/>
    </xf>
    <xf numFmtId="166" fontId="14" fillId="0" borderId="0" xfId="3" applyNumberFormat="1" applyFont="1" applyAlignment="1">
      <alignment vertical="center"/>
    </xf>
    <xf numFmtId="1" fontId="14" fillId="0" borderId="0" xfId="0" applyNumberFormat="1" applyFont="1" applyAlignment="1">
      <alignment vertical="center"/>
    </xf>
    <xf numFmtId="164" fontId="43" fillId="7" borderId="3" xfId="0" applyNumberFormat="1" applyFont="1" applyFill="1" applyBorder="1" applyAlignment="1">
      <alignment horizontal="center" vertical="center" wrapText="1"/>
    </xf>
    <xf numFmtId="169" fontId="6" fillId="8" borderId="34" xfId="0" applyNumberFormat="1" applyFont="1" applyFill="1" applyBorder="1" applyAlignment="1">
      <alignment horizontal="right" vertical="center"/>
    </xf>
    <xf numFmtId="167" fontId="14" fillId="0" borderId="13" xfId="0" quotePrefix="1" applyNumberFormat="1" applyFont="1" applyFill="1" applyBorder="1" applyAlignment="1">
      <alignment horizontal="right" vertical="center"/>
    </xf>
    <xf numFmtId="167" fontId="14" fillId="0" borderId="34" xfId="0" quotePrefix="1" applyNumberFormat="1" applyFont="1" applyFill="1" applyBorder="1" applyAlignment="1">
      <alignment horizontal="right" vertical="center"/>
    </xf>
    <xf numFmtId="169" fontId="6" fillId="0" borderId="34" xfId="0" quotePrefix="1" applyNumberFormat="1" applyFont="1" applyBorder="1" applyAlignment="1">
      <alignment horizontal="right" vertical="center"/>
    </xf>
    <xf numFmtId="169" fontId="6" fillId="0" borderId="29" xfId="0" quotePrefix="1" applyNumberFormat="1" applyFont="1" applyBorder="1" applyAlignment="1">
      <alignment horizontal="right" vertical="center"/>
    </xf>
    <xf numFmtId="164" fontId="6" fillId="0" borderId="29" xfId="0" quotePrefix="1" applyNumberFormat="1" applyFont="1" applyFill="1" applyBorder="1" applyAlignment="1">
      <alignment horizontal="right" vertical="center"/>
    </xf>
    <xf numFmtId="164" fontId="14" fillId="0" borderId="29" xfId="0" quotePrefix="1" applyNumberFormat="1" applyFont="1" applyFill="1" applyBorder="1" applyAlignment="1">
      <alignment horizontal="right" vertical="center"/>
    </xf>
    <xf numFmtId="173" fontId="14" fillId="0" borderId="34" xfId="0" quotePrefix="1" applyNumberFormat="1" applyFont="1" applyBorder="1" applyAlignment="1">
      <alignment horizontal="right" vertical="center"/>
    </xf>
    <xf numFmtId="173" fontId="14" fillId="0" borderId="34" xfId="0" applyNumberFormat="1" applyFont="1" applyFill="1" applyBorder="1" applyAlignment="1">
      <alignment horizontal="right" vertical="center"/>
    </xf>
    <xf numFmtId="164" fontId="37" fillId="0" borderId="0" xfId="0" applyNumberFormat="1" applyFont="1" applyFill="1" applyAlignment="1">
      <alignment vertical="center"/>
    </xf>
    <xf numFmtId="167" fontId="14" fillId="0" borderId="36" xfId="3" applyNumberFormat="1" applyFont="1" applyFill="1" applyBorder="1" applyAlignment="1">
      <alignment vertical="center"/>
    </xf>
    <xf numFmtId="169" fontId="6" fillId="8" borderId="38" xfId="0" applyNumberFormat="1" applyFont="1" applyFill="1" applyBorder="1" applyAlignment="1">
      <alignment horizontal="right" vertical="center"/>
    </xf>
    <xf numFmtId="169" fontId="6" fillId="0" borderId="34" xfId="0" quotePrefix="1" applyNumberFormat="1" applyFont="1" applyFill="1" applyBorder="1" applyAlignment="1">
      <alignment horizontal="right" vertical="center"/>
    </xf>
    <xf numFmtId="0" fontId="8" fillId="3" borderId="15" xfId="3" applyNumberFormat="1" applyFont="1" applyFill="1" applyBorder="1" applyAlignment="1">
      <alignment vertical="center"/>
    </xf>
    <xf numFmtId="164" fontId="10" fillId="3" borderId="2" xfId="3" applyNumberFormat="1" applyFont="1" applyFill="1" applyBorder="1" applyAlignment="1">
      <alignment vertical="center"/>
    </xf>
    <xf numFmtId="0" fontId="10" fillId="0" borderId="23" xfId="0" applyFont="1" applyFill="1" applyBorder="1" applyAlignment="1">
      <alignment vertical="center"/>
    </xf>
    <xf numFmtId="164" fontId="14" fillId="0" borderId="21" xfId="0" applyNumberFormat="1" applyFont="1" applyFill="1" applyBorder="1" applyAlignment="1">
      <alignment vertical="center"/>
    </xf>
    <xf numFmtId="0" fontId="29" fillId="0" borderId="22" xfId="0" applyFont="1" applyFill="1" applyBorder="1" applyAlignment="1">
      <alignment vertical="center"/>
    </xf>
    <xf numFmtId="164" fontId="7" fillId="5" borderId="2" xfId="0" applyNumberFormat="1" applyFont="1" applyFill="1" applyBorder="1" applyAlignment="1">
      <alignment vertical="center"/>
    </xf>
    <xf numFmtId="164" fontId="14" fillId="9" borderId="1" xfId="0" applyNumberFormat="1" applyFont="1" applyFill="1" applyBorder="1" applyAlignment="1">
      <alignment vertical="center"/>
    </xf>
    <xf numFmtId="164" fontId="14" fillId="10" borderId="1" xfId="0" applyNumberFormat="1" applyFont="1" applyFill="1" applyBorder="1" applyAlignment="1">
      <alignment vertical="center"/>
    </xf>
    <xf numFmtId="164" fontId="7" fillId="9" borderId="15" xfId="0" applyNumberFormat="1" applyFont="1" applyFill="1" applyBorder="1" applyAlignment="1">
      <alignment vertical="center"/>
    </xf>
    <xf numFmtId="164" fontId="14" fillId="3" borderId="8" xfId="0" applyNumberFormat="1" applyFont="1" applyFill="1" applyBorder="1" applyAlignment="1">
      <alignment vertical="center"/>
    </xf>
    <xf numFmtId="164" fontId="14" fillId="3" borderId="11" xfId="0" applyNumberFormat="1" applyFont="1" applyFill="1" applyBorder="1" applyAlignment="1">
      <alignment vertical="center"/>
    </xf>
    <xf numFmtId="0" fontId="6" fillId="3" borderId="4" xfId="0" applyNumberFormat="1" applyFont="1" applyFill="1" applyBorder="1" applyAlignment="1">
      <alignment vertical="center"/>
    </xf>
    <xf numFmtId="0" fontId="8" fillId="10" borderId="15" xfId="0" applyNumberFormat="1" applyFont="1" applyFill="1" applyBorder="1" applyAlignment="1">
      <alignment vertical="center"/>
    </xf>
    <xf numFmtId="164" fontId="10" fillId="10" borderId="2" xfId="0" applyNumberFormat="1" applyFont="1" applyFill="1" applyBorder="1" applyAlignment="1">
      <alignment vertical="center"/>
    </xf>
    <xf numFmtId="165" fontId="14" fillId="0" borderId="0" xfId="0" applyNumberFormat="1" applyFont="1" applyBorder="1" applyAlignment="1">
      <alignment vertical="center"/>
    </xf>
    <xf numFmtId="165" fontId="14" fillId="0" borderId="37" xfId="0" applyNumberFormat="1" applyFont="1" applyBorder="1" applyAlignment="1">
      <alignment vertical="center"/>
    </xf>
    <xf numFmtId="164" fontId="14" fillId="0" borderId="36" xfId="0" applyNumberFormat="1" applyFont="1" applyBorder="1" applyAlignment="1">
      <alignment vertical="center"/>
    </xf>
    <xf numFmtId="164" fontId="15" fillId="2" borderId="2" xfId="0" applyNumberFormat="1" applyFont="1" applyFill="1" applyBorder="1" applyAlignment="1">
      <alignment horizontal="center" vertical="center"/>
    </xf>
    <xf numFmtId="164" fontId="15" fillId="2" borderId="11" xfId="0" applyNumberFormat="1" applyFont="1" applyFill="1" applyBorder="1" applyAlignment="1">
      <alignment horizontal="center" vertical="center"/>
    </xf>
    <xf numFmtId="164" fontId="6" fillId="3" borderId="15" xfId="0" applyNumberFormat="1" applyFont="1" applyFill="1" applyBorder="1" applyAlignment="1">
      <alignment horizontal="right" vertical="center"/>
    </xf>
    <xf numFmtId="164" fontId="27" fillId="2" borderId="11" xfId="0" applyNumberFormat="1" applyFont="1" applyFill="1" applyBorder="1" applyAlignment="1">
      <alignment horizontal="centerContinuous" vertical="center"/>
    </xf>
    <xf numFmtId="164" fontId="14" fillId="10" borderId="6" xfId="0" applyNumberFormat="1" applyFont="1" applyFill="1" applyBorder="1" applyAlignment="1">
      <alignment horizontal="left" vertical="center"/>
    </xf>
    <xf numFmtId="168" fontId="27" fillId="0" borderId="12" xfId="0" applyNumberFormat="1" applyFont="1" applyFill="1" applyBorder="1" applyAlignment="1">
      <alignment horizontal="left" vertical="center"/>
    </xf>
    <xf numFmtId="164" fontId="27" fillId="0" borderId="25" xfId="0" applyNumberFormat="1" applyFont="1" applyFill="1" applyBorder="1" applyAlignment="1">
      <alignment vertical="center"/>
    </xf>
    <xf numFmtId="168" fontId="27" fillId="0" borderId="21" xfId="0" applyNumberFormat="1" applyFont="1" applyFill="1" applyBorder="1" applyAlignment="1">
      <alignment horizontal="left" vertical="center"/>
    </xf>
    <xf numFmtId="164" fontId="27" fillId="0" borderId="22" xfId="0" applyNumberFormat="1" applyFont="1" applyFill="1" applyBorder="1" applyAlignment="1">
      <alignment vertical="center"/>
    </xf>
    <xf numFmtId="173" fontId="14" fillId="0" borderId="13" xfId="3" applyNumberFormat="1" applyFont="1" applyFill="1" applyBorder="1" applyAlignment="1">
      <alignment vertical="center"/>
    </xf>
    <xf numFmtId="164" fontId="6" fillId="8" borderId="34" xfId="0" applyNumberFormat="1" applyFont="1" applyFill="1" applyBorder="1" applyAlignment="1">
      <alignment horizontal="right" vertical="center"/>
    </xf>
    <xf numFmtId="166" fontId="14" fillId="8" borderId="34" xfId="0" applyNumberFormat="1" applyFont="1" applyFill="1" applyBorder="1" applyAlignment="1">
      <alignment horizontal="right" vertical="center"/>
    </xf>
    <xf numFmtId="164" fontId="6" fillId="0" borderId="38" xfId="0" applyNumberFormat="1" applyFont="1" applyFill="1" applyBorder="1" applyAlignment="1">
      <alignment horizontal="right" vertical="center"/>
    </xf>
    <xf numFmtId="164" fontId="6" fillId="2" borderId="3" xfId="3" applyNumberFormat="1" applyFont="1" applyFill="1" applyBorder="1" applyAlignment="1">
      <alignment horizontal="center" vertical="center"/>
    </xf>
    <xf numFmtId="164" fontId="29" fillId="0" borderId="0" xfId="0" applyNumberFormat="1" applyFont="1" applyFill="1" applyBorder="1" applyAlignment="1">
      <alignment vertical="center"/>
    </xf>
    <xf numFmtId="164" fontId="35" fillId="2" borderId="2" xfId="0" applyNumberFormat="1" applyFont="1" applyFill="1" applyBorder="1" applyAlignment="1">
      <alignment horizontal="center" vertical="center"/>
    </xf>
    <xf numFmtId="164" fontId="16" fillId="2" borderId="0" xfId="0" applyNumberFormat="1" applyFont="1" applyFill="1" applyBorder="1" applyAlignment="1">
      <alignment horizontal="centerContinuous" vertical="center"/>
    </xf>
    <xf numFmtId="164" fontId="16" fillId="2" borderId="5" xfId="0" applyNumberFormat="1" applyFont="1" applyFill="1" applyBorder="1" applyAlignment="1">
      <alignment horizontal="centerContinuous" vertical="center"/>
    </xf>
    <xf numFmtId="173" fontId="14" fillId="0" borderId="0" xfId="3" applyNumberFormat="1" applyFont="1" applyFill="1" applyBorder="1" applyAlignment="1">
      <alignment vertical="center"/>
    </xf>
    <xf numFmtId="165" fontId="14" fillId="0" borderId="0" xfId="3" applyNumberFormat="1" applyFont="1" applyFill="1" applyBorder="1" applyAlignment="1">
      <alignment vertical="center"/>
    </xf>
    <xf numFmtId="168" fontId="14" fillId="0" borderId="6" xfId="0" applyNumberFormat="1" applyFont="1" applyFill="1" applyBorder="1" applyAlignment="1">
      <alignment vertical="center"/>
    </xf>
    <xf numFmtId="0" fontId="14" fillId="0" borderId="36" xfId="3" applyFont="1" applyFill="1" applyBorder="1" applyAlignment="1">
      <alignment vertical="center"/>
    </xf>
    <xf numFmtId="165" fontId="14" fillId="0" borderId="45" xfId="0" applyNumberFormat="1" applyFont="1" applyFill="1" applyBorder="1" applyAlignment="1">
      <alignment horizontal="right" vertical="center"/>
    </xf>
    <xf numFmtId="164" fontId="35" fillId="7" borderId="15" xfId="0" applyNumberFormat="1" applyFont="1" applyFill="1" applyBorder="1" applyAlignment="1">
      <alignment horizontal="centerContinuous" vertical="center"/>
    </xf>
    <xf numFmtId="164" fontId="29" fillId="0" borderId="32" xfId="0" applyNumberFormat="1" applyFont="1" applyFill="1" applyBorder="1" applyAlignment="1">
      <alignment vertical="center"/>
    </xf>
    <xf numFmtId="164" fontId="10" fillId="0" borderId="6" xfId="0" applyNumberFormat="1" applyFont="1" applyBorder="1" applyAlignment="1">
      <alignment vertical="center"/>
    </xf>
    <xf numFmtId="164" fontId="8" fillId="2" borderId="1" xfId="0" applyNumberFormat="1" applyFont="1" applyFill="1" applyBorder="1" applyAlignment="1">
      <alignment vertical="center"/>
    </xf>
    <xf numFmtId="0" fontId="8" fillId="2" borderId="15" xfId="0" applyNumberFormat="1" applyFont="1" applyFill="1" applyBorder="1" applyAlignment="1">
      <alignment vertical="center"/>
    </xf>
    <xf numFmtId="0" fontId="52" fillId="0" borderId="17" xfId="0" applyFont="1" applyFill="1" applyBorder="1" applyAlignment="1">
      <alignment horizontal="center" vertical="center"/>
    </xf>
    <xf numFmtId="0" fontId="52" fillId="4" borderId="17" xfId="0" applyFont="1" applyFill="1" applyBorder="1" applyAlignment="1">
      <alignment horizontal="center" vertical="center"/>
    </xf>
    <xf numFmtId="0" fontId="52" fillId="4" borderId="18" xfId="0" applyFont="1" applyFill="1" applyBorder="1" applyAlignment="1">
      <alignment horizontal="center" vertical="center"/>
    </xf>
    <xf numFmtId="168" fontId="10" fillId="0" borderId="13" xfId="0" applyNumberFormat="1" applyFont="1" applyBorder="1" applyAlignment="1">
      <alignment vertical="center"/>
    </xf>
    <xf numFmtId="168" fontId="10" fillId="0" borderId="7" xfId="0" applyNumberFormat="1" applyFont="1" applyBorder="1" applyAlignment="1">
      <alignment vertical="center"/>
    </xf>
    <xf numFmtId="165" fontId="14" fillId="0" borderId="38" xfId="0" applyNumberFormat="1" applyFont="1" applyFill="1" applyBorder="1" applyAlignment="1">
      <alignment horizontal="right" vertical="center"/>
    </xf>
    <xf numFmtId="167" fontId="14" fillId="0" borderId="38" xfId="0" quotePrefix="1" applyNumberFormat="1" applyFont="1" applyFill="1" applyBorder="1" applyAlignment="1">
      <alignment horizontal="right" vertical="center"/>
    </xf>
    <xf numFmtId="165" fontId="14" fillId="0" borderId="36" xfId="3" applyNumberFormat="1" applyFont="1" applyBorder="1" applyAlignment="1">
      <alignment vertical="center"/>
    </xf>
    <xf numFmtId="165" fontId="14" fillId="0" borderId="36" xfId="3" applyNumberFormat="1" applyFont="1" applyFill="1" applyBorder="1" applyAlignment="1">
      <alignment vertical="center"/>
    </xf>
    <xf numFmtId="164" fontId="14" fillId="0" borderId="16" xfId="3" applyNumberFormat="1" applyFont="1" applyFill="1" applyBorder="1" applyAlignment="1">
      <alignment vertical="center"/>
    </xf>
    <xf numFmtId="164" fontId="10" fillId="0" borderId="0" xfId="3" applyNumberFormat="1" applyFont="1" applyAlignment="1">
      <alignment vertical="center"/>
    </xf>
    <xf numFmtId="169" fontId="14" fillId="0" borderId="16" xfId="3" applyNumberFormat="1" applyFont="1" applyFill="1" applyBorder="1" applyAlignment="1">
      <alignment vertical="center"/>
    </xf>
    <xf numFmtId="169" fontId="14" fillId="0" borderId="44" xfId="3" applyNumberFormat="1" applyFont="1" applyFill="1" applyBorder="1" applyAlignment="1">
      <alignment vertical="center"/>
    </xf>
    <xf numFmtId="164" fontId="10" fillId="0" borderId="0" xfId="0" applyNumberFormat="1" applyFont="1" applyFill="1" applyBorder="1" applyAlignment="1">
      <alignment vertical="center"/>
    </xf>
    <xf numFmtId="164" fontId="1" fillId="0" borderId="0" xfId="0" applyNumberFormat="1" applyFont="1" applyAlignment="1">
      <alignment vertical="center" wrapText="1"/>
    </xf>
    <xf numFmtId="0" fontId="53" fillId="0" borderId="0" xfId="0" applyFont="1" applyAlignment="1">
      <alignment vertical="center" wrapText="1"/>
    </xf>
    <xf numFmtId="164" fontId="55" fillId="0" borderId="0" xfId="0" applyNumberFormat="1" applyFont="1" applyAlignment="1">
      <alignment vertical="center"/>
    </xf>
    <xf numFmtId="0" fontId="7" fillId="0" borderId="0" xfId="0" applyFont="1" applyAlignment="1">
      <alignment vertical="center" wrapText="1"/>
    </xf>
    <xf numFmtId="164" fontId="8" fillId="7" borderId="12" xfId="0" applyNumberFormat="1" applyFont="1" applyFill="1" applyBorder="1" applyAlignment="1">
      <alignment horizontal="centerContinuous" vertical="center" wrapText="1"/>
    </xf>
    <xf numFmtId="164" fontId="8" fillId="2" borderId="4" xfId="0" applyNumberFormat="1" applyFont="1" applyFill="1" applyBorder="1" applyAlignment="1">
      <alignment horizontal="centerContinuous" vertical="center"/>
    </xf>
    <xf numFmtId="164" fontId="8" fillId="2" borderId="6" xfId="0" applyNumberFormat="1" applyFont="1" applyFill="1" applyBorder="1" applyAlignment="1">
      <alignment horizontal="centerContinuous" vertical="center"/>
    </xf>
    <xf numFmtId="164" fontId="56" fillId="0" borderId="0" xfId="0" applyNumberFormat="1" applyFont="1" applyBorder="1" applyAlignment="1">
      <alignment horizontal="left" vertical="top"/>
    </xf>
    <xf numFmtId="165" fontId="10" fillId="0" borderId="0" xfId="0" applyNumberFormat="1" applyFont="1" applyFill="1" applyBorder="1" applyAlignment="1">
      <alignment vertical="center"/>
    </xf>
    <xf numFmtId="164" fontId="35" fillId="0" borderId="0" xfId="0" applyNumberFormat="1" applyFont="1" applyFill="1" applyBorder="1" applyAlignment="1">
      <alignment horizontal="centerContinuous" vertical="center"/>
    </xf>
    <xf numFmtId="164" fontId="35" fillId="0" borderId="0" xfId="0" applyNumberFormat="1" applyFont="1" applyFill="1" applyBorder="1" applyAlignment="1">
      <alignment horizontal="center" vertical="center"/>
    </xf>
    <xf numFmtId="164" fontId="35" fillId="0" borderId="0" xfId="0" applyNumberFormat="1" applyFont="1" applyFill="1" applyBorder="1" applyAlignment="1">
      <alignment horizontal="left" vertical="center"/>
    </xf>
    <xf numFmtId="164" fontId="8" fillId="0" borderId="0" xfId="0" applyNumberFormat="1" applyFont="1" applyFill="1" applyBorder="1" applyAlignment="1">
      <alignment vertical="center"/>
    </xf>
    <xf numFmtId="164" fontId="35" fillId="0" borderId="0" xfId="0" applyNumberFormat="1" applyFont="1" applyFill="1" applyBorder="1" applyAlignment="1">
      <alignment vertical="center"/>
    </xf>
    <xf numFmtId="164" fontId="8" fillId="7" borderId="1" xfId="0" applyNumberFormat="1" applyFont="1" applyFill="1" applyBorder="1" applyAlignment="1">
      <alignment horizontal="centerContinuous" vertical="center"/>
    </xf>
    <xf numFmtId="164" fontId="14" fillId="0" borderId="48" xfId="0" applyNumberFormat="1" applyFont="1" applyBorder="1" applyAlignment="1">
      <alignment vertical="center"/>
    </xf>
    <xf numFmtId="164" fontId="14" fillId="0" borderId="49" xfId="0" applyNumberFormat="1" applyFont="1" applyBorder="1" applyAlignment="1">
      <alignment vertical="center"/>
    </xf>
    <xf numFmtId="164" fontId="14" fillId="0" borderId="46" xfId="0" applyNumberFormat="1" applyFont="1" applyBorder="1" applyAlignment="1">
      <alignment vertical="center"/>
    </xf>
    <xf numFmtId="164" fontId="14" fillId="0" borderId="50" xfId="0" applyNumberFormat="1" applyFont="1" applyBorder="1" applyAlignment="1">
      <alignment vertical="center"/>
    </xf>
    <xf numFmtId="173" fontId="27" fillId="0" borderId="47" xfId="0" applyNumberFormat="1" applyFont="1" applyFill="1" applyBorder="1" applyAlignment="1">
      <alignment vertical="center"/>
    </xf>
    <xf numFmtId="164" fontId="14" fillId="0" borderId="48" xfId="0" applyNumberFormat="1" applyFont="1" applyFill="1" applyBorder="1" applyAlignment="1">
      <alignment vertical="center"/>
    </xf>
    <xf numFmtId="164" fontId="14" fillId="0" borderId="46" xfId="0" applyNumberFormat="1" applyFont="1" applyFill="1" applyBorder="1" applyAlignment="1">
      <alignment vertical="center"/>
    </xf>
    <xf numFmtId="165" fontId="14" fillId="0" borderId="47" xfId="0" applyNumberFormat="1" applyFont="1" applyBorder="1" applyAlignment="1">
      <alignment vertical="center"/>
    </xf>
    <xf numFmtId="165" fontId="14" fillId="0" borderId="51" xfId="0" applyNumberFormat="1" applyFont="1" applyBorder="1" applyAlignment="1">
      <alignment vertical="center"/>
    </xf>
    <xf numFmtId="173" fontId="27" fillId="0" borderId="51" xfId="0" applyNumberFormat="1" applyFont="1" applyFill="1" applyBorder="1" applyAlignment="1">
      <alignment vertical="center"/>
    </xf>
    <xf numFmtId="0" fontId="6" fillId="3" borderId="1" xfId="0" applyNumberFormat="1" applyFont="1" applyFill="1" applyBorder="1" applyAlignment="1">
      <alignment vertical="center"/>
    </xf>
    <xf numFmtId="164" fontId="14" fillId="0" borderId="52" xfId="0" applyNumberFormat="1" applyFont="1" applyFill="1" applyBorder="1" applyAlignment="1">
      <alignment vertical="center"/>
    </xf>
    <xf numFmtId="0" fontId="10" fillId="0" borderId="53" xfId="0" applyNumberFormat="1" applyFont="1" applyFill="1" applyBorder="1" applyAlignment="1">
      <alignment horizontal="left" vertical="center"/>
    </xf>
    <xf numFmtId="164" fontId="10" fillId="0" borderId="54" xfId="0" applyNumberFormat="1" applyFont="1" applyFill="1" applyBorder="1" applyAlignment="1">
      <alignment vertical="center"/>
    </xf>
    <xf numFmtId="164" fontId="27" fillId="0" borderId="33" xfId="0" applyNumberFormat="1" applyFont="1" applyFill="1" applyBorder="1" applyAlignment="1">
      <alignment vertical="center"/>
    </xf>
    <xf numFmtId="166" fontId="14" fillId="0" borderId="54" xfId="0" applyNumberFormat="1" applyFont="1" applyFill="1" applyBorder="1" applyAlignment="1">
      <alignment horizontal="right" vertical="center" wrapText="1"/>
    </xf>
    <xf numFmtId="166" fontId="14" fillId="0" borderId="55" xfId="0" applyNumberFormat="1" applyFont="1" applyFill="1" applyBorder="1" applyAlignment="1">
      <alignment horizontal="right" vertical="center" wrapText="1"/>
    </xf>
    <xf numFmtId="164" fontId="14" fillId="0" borderId="27" xfId="0" applyNumberFormat="1" applyFont="1" applyFill="1" applyBorder="1" applyAlignment="1">
      <alignment vertical="center"/>
    </xf>
    <xf numFmtId="164" fontId="14" fillId="0" borderId="31" xfId="0" applyNumberFormat="1" applyFont="1" applyFill="1" applyBorder="1" applyAlignment="1">
      <alignment vertical="center"/>
    </xf>
    <xf numFmtId="164" fontId="14" fillId="0" borderId="32" xfId="0" applyNumberFormat="1" applyFont="1" applyFill="1" applyBorder="1" applyAlignment="1">
      <alignment vertical="center"/>
    </xf>
    <xf numFmtId="164" fontId="14" fillId="0" borderId="54" xfId="0" applyNumberFormat="1" applyFont="1" applyFill="1" applyBorder="1" applyAlignment="1">
      <alignment vertical="center"/>
    </xf>
    <xf numFmtId="164" fontId="27" fillId="0" borderId="57" xfId="0" applyNumberFormat="1" applyFont="1" applyFill="1" applyBorder="1" applyAlignment="1">
      <alignment vertical="center"/>
    </xf>
    <xf numFmtId="164" fontId="14" fillId="2" borderId="11" xfId="0" applyNumberFormat="1" applyFont="1" applyFill="1" applyBorder="1" applyAlignment="1">
      <alignment horizontal="centerContinuous" vertical="center"/>
    </xf>
    <xf numFmtId="0" fontId="6" fillId="10" borderId="10" xfId="0" applyFont="1" applyFill="1" applyBorder="1" applyAlignment="1">
      <alignment horizontal="left" vertical="center"/>
    </xf>
    <xf numFmtId="166" fontId="6" fillId="6" borderId="3" xfId="0" applyNumberFormat="1" applyFont="1" applyFill="1" applyBorder="1" applyAlignment="1">
      <alignment horizontal="right" vertical="center" wrapText="1"/>
    </xf>
    <xf numFmtId="164" fontId="8" fillId="7" borderId="4" xfId="0" applyNumberFormat="1" applyFont="1" applyFill="1" applyBorder="1" applyAlignment="1">
      <alignment horizontal="centerContinuous" vertical="center"/>
    </xf>
    <xf numFmtId="164" fontId="35" fillId="11" borderId="15" xfId="0" applyNumberFormat="1" applyFont="1" applyFill="1" applyBorder="1" applyAlignment="1">
      <alignment horizontal="centerContinuous" vertical="center"/>
    </xf>
    <xf numFmtId="164" fontId="35" fillId="11" borderId="15" xfId="0" applyNumberFormat="1" applyFont="1" applyFill="1" applyBorder="1" applyAlignment="1">
      <alignment vertical="center"/>
    </xf>
    <xf numFmtId="164" fontId="10" fillId="0" borderId="5" xfId="0" applyNumberFormat="1" applyFont="1" applyFill="1" applyBorder="1" applyAlignment="1">
      <alignment horizontal="left" vertical="center"/>
    </xf>
    <xf numFmtId="164" fontId="10" fillId="0" borderId="14" xfId="0" applyNumberFormat="1" applyFont="1" applyFill="1" applyBorder="1" applyAlignment="1">
      <alignment horizontal="right" vertical="center"/>
    </xf>
    <xf numFmtId="164" fontId="10" fillId="0" borderId="14" xfId="0" quotePrefix="1" applyNumberFormat="1" applyFont="1" applyFill="1" applyBorder="1" applyAlignment="1">
      <alignment horizontal="right" vertical="center"/>
    </xf>
    <xf numFmtId="164" fontId="6" fillId="11" borderId="1" xfId="0" applyNumberFormat="1" applyFont="1" applyFill="1" applyBorder="1" applyAlignment="1">
      <alignment horizontal="left" vertical="center"/>
    </xf>
    <xf numFmtId="164" fontId="6" fillId="11" borderId="3" xfId="0" applyNumberFormat="1" applyFont="1" applyFill="1" applyBorder="1" applyAlignment="1">
      <alignment horizontal="right" vertical="center"/>
    </xf>
    <xf numFmtId="164" fontId="6" fillId="11" borderId="3" xfId="0" applyNumberFormat="1" applyFont="1" applyFill="1" applyBorder="1" applyAlignment="1">
      <alignment vertical="center"/>
    </xf>
    <xf numFmtId="164" fontId="6" fillId="3" borderId="3" xfId="0" applyNumberFormat="1" applyFont="1" applyFill="1" applyBorder="1" applyAlignment="1">
      <alignment vertical="center"/>
    </xf>
    <xf numFmtId="164" fontId="54" fillId="0" borderId="0" xfId="3" applyNumberFormat="1" applyFont="1" applyFill="1" applyBorder="1" applyAlignment="1">
      <alignment vertical="center"/>
    </xf>
    <xf numFmtId="164" fontId="8" fillId="0" borderId="0" xfId="0" applyNumberFormat="1" applyFont="1" applyFill="1" applyBorder="1" applyAlignment="1">
      <alignment horizontal="centerContinuous" vertical="center"/>
    </xf>
    <xf numFmtId="0" fontId="8" fillId="2" borderId="2" xfId="0" applyFont="1" applyFill="1" applyBorder="1" applyAlignment="1">
      <alignment horizontal="center" vertical="center" wrapText="1"/>
    </xf>
    <xf numFmtId="164" fontId="6" fillId="2" borderId="3" xfId="0" applyNumberFormat="1"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34" fillId="0" borderId="0" xfId="0" applyFont="1" applyAlignment="1">
      <alignment horizontal="left" vertical="center" wrapText="1"/>
    </xf>
    <xf numFmtId="0" fontId="34" fillId="0" borderId="0" xfId="0" applyFont="1" applyFill="1" applyAlignment="1">
      <alignment horizontal="left" vertical="center" wrapText="1"/>
    </xf>
    <xf numFmtId="0" fontId="6" fillId="0" borderId="0" xfId="0" applyFont="1" applyFill="1" applyBorder="1" applyAlignment="1">
      <alignment horizontal="left" vertical="center"/>
    </xf>
    <xf numFmtId="1" fontId="6" fillId="0" borderId="0" xfId="0" applyNumberFormat="1" applyFont="1" applyFill="1" applyBorder="1" applyAlignment="1">
      <alignment vertical="center"/>
    </xf>
    <xf numFmtId="169" fontId="27" fillId="0" borderId="29" xfId="0" applyNumberFormat="1" applyFont="1" applyFill="1" applyBorder="1" applyAlignment="1">
      <alignment vertical="center"/>
    </xf>
    <xf numFmtId="169" fontId="27" fillId="0" borderId="34" xfId="0" applyNumberFormat="1" applyFont="1" applyFill="1" applyBorder="1" applyAlignment="1">
      <alignment vertical="center"/>
    </xf>
    <xf numFmtId="164" fontId="35" fillId="7" borderId="2" xfId="0" applyNumberFormat="1" applyFont="1" applyFill="1" applyBorder="1" applyAlignment="1">
      <alignment horizontal="centerContinuous" vertical="center"/>
    </xf>
    <xf numFmtId="164" fontId="14" fillId="0" borderId="30" xfId="0" applyNumberFormat="1" applyFont="1" applyFill="1" applyBorder="1" applyAlignment="1">
      <alignment vertical="center"/>
    </xf>
    <xf numFmtId="164" fontId="35" fillId="6" borderId="2" xfId="0" applyNumberFormat="1" applyFont="1" applyFill="1" applyBorder="1" applyAlignment="1">
      <alignment vertical="center"/>
    </xf>
    <xf numFmtId="0" fontId="14" fillId="0" borderId="39" xfId="3" applyNumberFormat="1" applyFont="1" applyFill="1" applyBorder="1" applyAlignment="1">
      <alignment vertical="center"/>
    </xf>
    <xf numFmtId="0" fontId="14" fillId="0" borderId="40" xfId="3" applyNumberFormat="1" applyFont="1" applyFill="1" applyBorder="1" applyAlignment="1">
      <alignment vertical="center"/>
    </xf>
    <xf numFmtId="0" fontId="6" fillId="2" borderId="15" xfId="3" applyFont="1" applyFill="1" applyBorder="1" applyAlignment="1">
      <alignment horizontal="centerContinuous" vertical="center"/>
    </xf>
    <xf numFmtId="164" fontId="14" fillId="0" borderId="5" xfId="3" applyNumberFormat="1" applyFont="1" applyFill="1" applyBorder="1" applyAlignment="1">
      <alignment horizontal="left" vertical="center"/>
    </xf>
    <xf numFmtId="164" fontId="1" fillId="0" borderId="0" xfId="3" applyNumberFormat="1" applyFont="1" applyFill="1" applyBorder="1" applyAlignment="1">
      <alignment horizontal="left" vertical="center"/>
    </xf>
    <xf numFmtId="0" fontId="6" fillId="2" borderId="1" xfId="3" applyFont="1" applyFill="1" applyBorder="1" applyAlignment="1">
      <alignment horizontal="centerContinuous" vertical="center"/>
    </xf>
    <xf numFmtId="164" fontId="28" fillId="0" borderId="0" xfId="3" applyNumberFormat="1" applyFont="1" applyFill="1" applyBorder="1" applyAlignment="1">
      <alignment vertical="center"/>
    </xf>
    <xf numFmtId="0" fontId="6" fillId="0" borderId="0" xfId="3" applyFont="1" applyFill="1" applyBorder="1" applyAlignment="1">
      <alignment horizontal="centerContinuous" vertical="center"/>
    </xf>
    <xf numFmtId="164" fontId="10" fillId="0" borderId="0" xfId="3" applyNumberFormat="1" applyFont="1" applyFill="1" applyBorder="1" applyAlignment="1">
      <alignment vertical="center"/>
    </xf>
    <xf numFmtId="164" fontId="14" fillId="0" borderId="41" xfId="3" applyNumberFormat="1" applyFont="1" applyFill="1" applyBorder="1" applyAlignment="1">
      <alignment vertical="center"/>
    </xf>
    <xf numFmtId="0" fontId="10" fillId="0" borderId="59" xfId="3" applyFont="1" applyFill="1" applyBorder="1" applyAlignment="1">
      <alignment vertical="center"/>
    </xf>
    <xf numFmtId="0" fontId="10" fillId="0" borderId="44" xfId="3" applyFont="1" applyFill="1" applyBorder="1" applyAlignment="1">
      <alignment vertical="center"/>
    </xf>
    <xf numFmtId="164" fontId="7" fillId="5" borderId="1" xfId="3" applyNumberFormat="1" applyFont="1" applyFill="1" applyBorder="1" applyAlignment="1">
      <alignment horizontal="right" vertical="center"/>
    </xf>
    <xf numFmtId="164" fontId="7" fillId="5" borderId="15" xfId="3" applyNumberFormat="1" applyFont="1" applyFill="1" applyBorder="1" applyAlignment="1">
      <alignment horizontal="right" vertical="center"/>
    </xf>
    <xf numFmtId="164" fontId="6" fillId="5" borderId="2" xfId="3" applyNumberFormat="1" applyFont="1" applyFill="1" applyBorder="1" applyAlignment="1">
      <alignment vertical="center"/>
    </xf>
    <xf numFmtId="169" fontId="7" fillId="5" borderId="2" xfId="3" applyNumberFormat="1" applyFont="1" applyFill="1" applyBorder="1" applyAlignment="1">
      <alignment vertical="center"/>
    </xf>
    <xf numFmtId="175" fontId="14" fillId="0" borderId="41" xfId="3" applyNumberFormat="1" applyFont="1" applyFill="1" applyBorder="1" applyAlignment="1">
      <alignment vertical="center"/>
    </xf>
    <xf numFmtId="0" fontId="10" fillId="0" borderId="5" xfId="3" applyFont="1" applyBorder="1" applyAlignment="1">
      <alignment vertical="center"/>
    </xf>
    <xf numFmtId="164" fontId="14" fillId="6" borderId="1" xfId="3" applyNumberFormat="1" applyFont="1" applyFill="1" applyBorder="1" applyAlignment="1">
      <alignment vertical="center"/>
    </xf>
    <xf numFmtId="164" fontId="6" fillId="6" borderId="15" xfId="0" applyNumberFormat="1" applyFont="1" applyFill="1" applyBorder="1" applyAlignment="1">
      <alignment vertical="center"/>
    </xf>
    <xf numFmtId="164" fontId="6" fillId="6" borderId="1" xfId="0" applyNumberFormat="1" applyFont="1" applyFill="1" applyBorder="1" applyAlignment="1">
      <alignment vertical="center"/>
    </xf>
    <xf numFmtId="164" fontId="58" fillId="0" borderId="0" xfId="0" applyNumberFormat="1" applyFont="1" applyBorder="1" applyAlignment="1">
      <alignment horizontal="left" vertical="top"/>
    </xf>
    <xf numFmtId="165" fontId="14" fillId="0" borderId="14" xfId="0" applyNumberFormat="1" applyFont="1" applyFill="1" applyBorder="1" applyAlignment="1">
      <alignment horizontal="right" vertical="center"/>
    </xf>
    <xf numFmtId="169" fontId="14" fillId="0" borderId="26" xfId="0" applyNumberFormat="1" applyFont="1" applyFill="1" applyBorder="1" applyAlignment="1">
      <alignment horizontal="right"/>
    </xf>
    <xf numFmtId="165" fontId="14" fillId="0" borderId="7" xfId="0" applyNumberFormat="1" applyFont="1" applyFill="1" applyBorder="1" applyAlignment="1">
      <alignment horizontal="right" vertical="center"/>
    </xf>
    <xf numFmtId="168" fontId="14" fillId="0" borderId="47" xfId="0" applyNumberFormat="1" applyFont="1" applyBorder="1" applyAlignment="1">
      <alignment vertical="center"/>
    </xf>
    <xf numFmtId="165" fontId="14" fillId="0" borderId="51" xfId="0" applyNumberFormat="1" applyFont="1" applyFill="1" applyBorder="1" applyAlignment="1">
      <alignment horizontal="right" vertical="center"/>
    </xf>
    <xf numFmtId="165" fontId="14" fillId="0" borderId="47" xfId="0" applyNumberFormat="1" applyFont="1" applyFill="1" applyBorder="1" applyAlignment="1">
      <alignment horizontal="right" vertical="center"/>
    </xf>
    <xf numFmtId="168" fontId="14" fillId="0" borderId="45" xfId="0" applyNumberFormat="1" applyFont="1" applyBorder="1" applyAlignment="1">
      <alignment vertical="center"/>
    </xf>
    <xf numFmtId="164" fontId="6" fillId="0" borderId="42" xfId="0" applyNumberFormat="1" applyFont="1" applyFill="1" applyBorder="1" applyAlignment="1">
      <alignment horizontal="right" vertical="center"/>
    </xf>
    <xf numFmtId="173" fontId="14" fillId="0" borderId="34" xfId="0" quotePrefix="1" applyNumberFormat="1" applyFont="1" applyFill="1" applyBorder="1" applyAlignment="1">
      <alignment horizontal="right" vertical="center"/>
    </xf>
    <xf numFmtId="0" fontId="59" fillId="0" borderId="0" xfId="0" applyFont="1" applyAlignment="1">
      <alignment vertical="center" wrapText="1"/>
    </xf>
    <xf numFmtId="164" fontId="21" fillId="0" borderId="0" xfId="2" applyNumberFormat="1" applyFont="1" applyFill="1" applyBorder="1" applyAlignment="1" applyProtection="1">
      <alignment horizontal="left" vertical="center"/>
    </xf>
    <xf numFmtId="164" fontId="6" fillId="2" borderId="1" xfId="0" applyNumberFormat="1" applyFont="1" applyFill="1" applyBorder="1" applyAlignment="1">
      <alignment horizontal="centerContinuous" vertical="center"/>
    </xf>
    <xf numFmtId="164" fontId="6" fillId="2" borderId="15" xfId="0" applyNumberFormat="1" applyFont="1" applyFill="1" applyBorder="1" applyAlignment="1">
      <alignment horizontal="centerContinuous" vertical="center"/>
    </xf>
    <xf numFmtId="164" fontId="6" fillId="2" borderId="2" xfId="0" applyNumberFormat="1" applyFont="1" applyFill="1" applyBorder="1" applyAlignment="1">
      <alignment horizontal="centerContinuous" vertical="center"/>
    </xf>
    <xf numFmtId="164" fontId="6" fillId="7" borderId="1" xfId="0" applyNumberFormat="1" applyFont="1" applyFill="1" applyBorder="1" applyAlignment="1">
      <alignment horizontal="centerContinuous" vertical="center"/>
    </xf>
    <xf numFmtId="164" fontId="6" fillId="7" borderId="15" xfId="0" applyNumberFormat="1" applyFont="1" applyFill="1" applyBorder="1" applyAlignment="1">
      <alignment horizontal="centerContinuous" vertical="center"/>
    </xf>
    <xf numFmtId="164" fontId="10" fillId="0" borderId="0" xfId="0" applyNumberFormat="1" applyFont="1" applyFill="1" applyBorder="1" applyAlignment="1"/>
    <xf numFmtId="164" fontId="14" fillId="7" borderId="11" xfId="3" applyNumberFormat="1" applyFont="1" applyFill="1" applyBorder="1" applyAlignment="1">
      <alignment vertical="center"/>
    </xf>
    <xf numFmtId="164" fontId="8" fillId="7" borderId="6" xfId="0" applyNumberFormat="1" applyFont="1" applyFill="1" applyBorder="1" applyAlignment="1">
      <alignment horizontal="centerContinuous" vertical="center"/>
    </xf>
    <xf numFmtId="164" fontId="14" fillId="7" borderId="10" xfId="3" applyNumberFormat="1" applyFont="1" applyFill="1" applyBorder="1" applyAlignment="1">
      <alignment vertical="center"/>
    </xf>
    <xf numFmtId="0" fontId="6" fillId="3" borderId="9" xfId="3" applyNumberFormat="1" applyFont="1" applyFill="1" applyBorder="1" applyAlignment="1">
      <alignment vertical="center"/>
    </xf>
    <xf numFmtId="164" fontId="14" fillId="3" borderId="10" xfId="3" applyNumberFormat="1" applyFont="1" applyFill="1" applyBorder="1" applyAlignment="1">
      <alignment vertical="center"/>
    </xf>
    <xf numFmtId="0" fontId="6" fillId="2" borderId="2" xfId="3" applyFont="1" applyFill="1" applyBorder="1" applyAlignment="1">
      <alignment horizontal="centerContinuous" vertical="center"/>
    </xf>
    <xf numFmtId="164" fontId="14" fillId="0" borderId="10" xfId="3" applyNumberFormat="1" applyFont="1" applyFill="1" applyBorder="1" applyAlignment="1">
      <alignment horizontal="centerContinuous" vertical="center"/>
    </xf>
    <xf numFmtId="166" fontId="6" fillId="6" borderId="2" xfId="3" applyNumberFormat="1" applyFont="1" applyFill="1" applyBorder="1" applyAlignment="1">
      <alignment horizontal="right" vertical="center" wrapText="1"/>
    </xf>
    <xf numFmtId="167" fontId="14" fillId="0" borderId="43" xfId="3" applyNumberFormat="1" applyFont="1" applyFill="1" applyBorder="1" applyAlignment="1">
      <alignment vertical="center"/>
    </xf>
    <xf numFmtId="169" fontId="14" fillId="0" borderId="0" xfId="3" applyNumberFormat="1" applyFont="1" applyFill="1" applyBorder="1" applyAlignment="1">
      <alignment vertical="center"/>
    </xf>
    <xf numFmtId="0" fontId="10" fillId="0" borderId="0" xfId="3" applyFont="1" applyFill="1" applyBorder="1" applyAlignment="1">
      <alignment vertical="center"/>
    </xf>
    <xf numFmtId="0" fontId="6" fillId="0" borderId="0" xfId="3" applyNumberFormat="1" applyFont="1" applyFill="1" applyBorder="1" applyAlignment="1">
      <alignment vertical="center"/>
    </xf>
    <xf numFmtId="0" fontId="0" fillId="0" borderId="0" xfId="0" applyFill="1" applyBorder="1"/>
    <xf numFmtId="0" fontId="8" fillId="0" borderId="0" xfId="3" applyNumberFormat="1" applyFont="1" applyFill="1" applyBorder="1" applyAlignment="1">
      <alignment vertical="center"/>
    </xf>
    <xf numFmtId="0" fontId="8" fillId="0" borderId="0" xfId="3" applyNumberFormat="1" applyFont="1" applyFill="1" applyBorder="1" applyAlignment="1">
      <alignment horizontal="centerContinuous" vertical="center"/>
    </xf>
    <xf numFmtId="164" fontId="7" fillId="0" borderId="0" xfId="3" applyNumberFormat="1" applyFont="1" applyFill="1" applyBorder="1" applyAlignment="1">
      <alignment horizontal="right" vertical="center"/>
    </xf>
    <xf numFmtId="164" fontId="62" fillId="0" borderId="0" xfId="0" applyNumberFormat="1" applyFont="1" applyFill="1" applyBorder="1" applyAlignment="1">
      <alignment horizontal="center" vertical="center"/>
    </xf>
    <xf numFmtId="0" fontId="63" fillId="0" borderId="0" xfId="0" applyFont="1" applyFill="1" applyBorder="1" applyAlignment="1">
      <alignment horizontal="center" vertical="center" wrapText="1"/>
    </xf>
    <xf numFmtId="165" fontId="64" fillId="0" borderId="0" xfId="0" applyNumberFormat="1" applyFont="1" applyFill="1" applyBorder="1" applyAlignment="1">
      <alignment vertical="center"/>
    </xf>
    <xf numFmtId="164" fontId="65" fillId="0" borderId="0" xfId="0" applyNumberFormat="1" applyFont="1" applyFill="1" applyBorder="1" applyAlignment="1">
      <alignment vertical="center"/>
    </xf>
    <xf numFmtId="164" fontId="66" fillId="0" borderId="0" xfId="0" applyNumberFormat="1" applyFont="1" applyFill="1" applyBorder="1" applyAlignment="1">
      <alignment vertical="center"/>
    </xf>
    <xf numFmtId="164" fontId="14" fillId="0" borderId="58" xfId="3" applyNumberFormat="1" applyFont="1" applyFill="1" applyBorder="1" applyAlignment="1">
      <alignment vertical="center"/>
    </xf>
    <xf numFmtId="164" fontId="14" fillId="0" borderId="59" xfId="3" applyNumberFormat="1" applyFont="1" applyFill="1" applyBorder="1" applyAlignment="1">
      <alignment vertical="center"/>
    </xf>
    <xf numFmtId="173" fontId="14" fillId="0" borderId="42" xfId="3" applyNumberFormat="1" applyFont="1" applyFill="1" applyBorder="1" applyAlignment="1">
      <alignment vertical="center"/>
    </xf>
    <xf numFmtId="165" fontId="10" fillId="0" borderId="26" xfId="0" quotePrefix="1" applyNumberFormat="1" applyFont="1" applyBorder="1" applyAlignment="1">
      <alignment horizontal="right" vertical="center"/>
    </xf>
    <xf numFmtId="164" fontId="14" fillId="0" borderId="16" xfId="0" applyNumberFormat="1" applyFont="1" applyFill="1" applyBorder="1" applyAlignment="1">
      <alignment vertical="center"/>
    </xf>
    <xf numFmtId="164" fontId="10" fillId="0" borderId="16" xfId="0" applyNumberFormat="1" applyFont="1" applyFill="1" applyBorder="1" applyAlignment="1">
      <alignment vertical="center"/>
    </xf>
    <xf numFmtId="164" fontId="14" fillId="0" borderId="49" xfId="0" applyNumberFormat="1" applyFont="1" applyFill="1" applyBorder="1" applyAlignment="1">
      <alignment vertical="center"/>
    </xf>
    <xf numFmtId="166" fontId="14" fillId="0" borderId="49" xfId="0" applyNumberFormat="1" applyFont="1" applyFill="1" applyBorder="1" applyAlignment="1">
      <alignment horizontal="right" vertical="center" wrapText="1"/>
    </xf>
    <xf numFmtId="166" fontId="14" fillId="0" borderId="7" xfId="0" applyNumberFormat="1" applyFont="1" applyFill="1" applyBorder="1" applyAlignment="1">
      <alignment horizontal="right" vertical="center" wrapText="1"/>
    </xf>
    <xf numFmtId="164" fontId="14" fillId="0" borderId="62" xfId="0" applyNumberFormat="1" applyFont="1" applyFill="1" applyBorder="1" applyAlignment="1">
      <alignment horizontal="centerContinuous" vertical="center"/>
    </xf>
    <xf numFmtId="0" fontId="10" fillId="0" borderId="56" xfId="0" applyNumberFormat="1" applyFont="1" applyFill="1" applyBorder="1" applyAlignment="1">
      <alignment horizontal="left" vertical="center"/>
    </xf>
    <xf numFmtId="164" fontId="14" fillId="0" borderId="63" xfId="0" applyNumberFormat="1" applyFont="1" applyFill="1" applyBorder="1" applyAlignment="1">
      <alignment vertical="center"/>
    </xf>
    <xf numFmtId="166" fontId="6" fillId="9" borderId="3" xfId="0" applyNumberFormat="1" applyFont="1" applyFill="1" applyBorder="1" applyAlignment="1">
      <alignment horizontal="right" vertical="center" wrapText="1"/>
    </xf>
    <xf numFmtId="164" fontId="50" fillId="0" borderId="64" xfId="0" applyNumberFormat="1" applyFont="1" applyFill="1" applyBorder="1" applyAlignment="1">
      <alignment vertical="center"/>
    </xf>
    <xf numFmtId="165" fontId="14" fillId="0" borderId="65" xfId="0" applyNumberFormat="1" applyFont="1" applyBorder="1" applyAlignment="1">
      <alignment vertical="center"/>
    </xf>
    <xf numFmtId="164" fontId="8" fillId="0" borderId="0"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4" fontId="68" fillId="0" borderId="0" xfId="3" applyNumberFormat="1" applyFont="1" applyAlignment="1">
      <alignment vertical="center"/>
    </xf>
    <xf numFmtId="1" fontId="1" fillId="0" borderId="0" xfId="0" applyNumberFormat="1" applyFont="1" applyFill="1" applyAlignment="1">
      <alignment vertical="center"/>
    </xf>
    <xf numFmtId="173" fontId="14" fillId="0" borderId="42" xfId="0" quotePrefix="1" applyNumberFormat="1" applyFont="1" applyBorder="1" applyAlignment="1">
      <alignment horizontal="right" vertical="center"/>
    </xf>
    <xf numFmtId="173" fontId="14" fillId="0" borderId="38" xfId="0" quotePrefix="1" applyNumberFormat="1" applyFont="1" applyBorder="1" applyAlignment="1">
      <alignment horizontal="right" vertical="center"/>
    </xf>
    <xf numFmtId="164" fontId="61" fillId="0" borderId="0" xfId="0" applyNumberFormat="1" applyFont="1" applyFill="1" applyAlignment="1">
      <alignment horizontal="center" vertical="center"/>
    </xf>
    <xf numFmtId="167" fontId="6" fillId="9" borderId="3" xfId="3" applyNumberFormat="1" applyFont="1" applyFill="1" applyBorder="1" applyAlignment="1">
      <alignment vertical="center"/>
    </xf>
    <xf numFmtId="164" fontId="61" fillId="0" borderId="0" xfId="0" applyNumberFormat="1" applyFont="1" applyFill="1" applyBorder="1" applyAlignment="1">
      <alignment horizontal="center" vertical="center"/>
    </xf>
    <xf numFmtId="166" fontId="14" fillId="0" borderId="13" xfId="0" applyNumberFormat="1" applyFont="1" applyFill="1" applyBorder="1" applyAlignment="1">
      <alignment horizontal="right" vertical="center" wrapText="1"/>
    </xf>
    <xf numFmtId="166" fontId="14" fillId="0" borderId="45" xfId="0" applyNumberFormat="1" applyFont="1" applyFill="1" applyBorder="1" applyAlignment="1">
      <alignment horizontal="right" vertical="center" wrapText="1"/>
    </xf>
    <xf numFmtId="166" fontId="14" fillId="0" borderId="61" xfId="0" applyNumberFormat="1" applyFont="1" applyFill="1" applyBorder="1" applyAlignment="1">
      <alignment horizontal="right" vertical="center" wrapText="1"/>
    </xf>
    <xf numFmtId="166" fontId="14" fillId="0" borderId="14" xfId="0" applyNumberFormat="1" applyFont="1" applyFill="1" applyBorder="1" applyAlignment="1">
      <alignment horizontal="right" vertical="center" wrapText="1"/>
    </xf>
    <xf numFmtId="166" fontId="14" fillId="0" borderId="3" xfId="0" applyNumberFormat="1" applyFont="1" applyFill="1" applyBorder="1" applyAlignment="1">
      <alignment horizontal="right" vertical="center" wrapText="1"/>
    </xf>
    <xf numFmtId="164" fontId="8" fillId="6" borderId="1" xfId="0" applyNumberFormat="1" applyFont="1" applyFill="1" applyBorder="1" applyAlignment="1">
      <alignment vertical="center"/>
    </xf>
    <xf numFmtId="166" fontId="14" fillId="0" borderId="0" xfId="0" applyNumberFormat="1" applyFont="1" applyAlignment="1">
      <alignment vertical="center"/>
    </xf>
    <xf numFmtId="0" fontId="70" fillId="0" borderId="36" xfId="3" applyFont="1" applyFill="1" applyBorder="1" applyAlignment="1">
      <alignment vertical="center"/>
    </xf>
    <xf numFmtId="0" fontId="10" fillId="0" borderId="9" xfId="3" applyNumberFormat="1" applyFont="1" applyFill="1" applyBorder="1" applyAlignment="1">
      <alignment vertical="center"/>
    </xf>
    <xf numFmtId="0" fontId="6" fillId="0" borderId="9" xfId="3" applyFont="1" applyFill="1" applyBorder="1" applyAlignment="1">
      <alignment horizontal="centerContinuous" vertical="center"/>
    </xf>
    <xf numFmtId="169" fontId="6" fillId="3" borderId="3" xfId="3" applyNumberFormat="1" applyFont="1" applyFill="1" applyBorder="1" applyAlignment="1">
      <alignment vertical="center"/>
    </xf>
    <xf numFmtId="0" fontId="10" fillId="0" borderId="58" xfId="3" applyFont="1" applyFill="1" applyBorder="1" applyAlignment="1">
      <alignment vertical="center"/>
    </xf>
    <xf numFmtId="0" fontId="10" fillId="0" borderId="48" xfId="0" applyNumberFormat="1" applyFont="1" applyFill="1" applyBorder="1" applyAlignment="1">
      <alignment horizontal="left" vertical="center"/>
    </xf>
    <xf numFmtId="164" fontId="10" fillId="0" borderId="49" xfId="0" applyNumberFormat="1" applyFont="1" applyFill="1" applyBorder="1" applyAlignment="1">
      <alignment vertical="center"/>
    </xf>
    <xf numFmtId="164" fontId="14" fillId="0" borderId="51" xfId="0" applyNumberFormat="1" applyFont="1" applyFill="1" applyBorder="1" applyAlignment="1">
      <alignment vertical="center"/>
    </xf>
    <xf numFmtId="0" fontId="6" fillId="0" borderId="66" xfId="0" applyNumberFormat="1" applyFont="1" applyFill="1" applyBorder="1" applyAlignment="1">
      <alignment vertical="center"/>
    </xf>
    <xf numFmtId="164" fontId="14" fillId="0" borderId="68" xfId="0" applyNumberFormat="1" applyFont="1" applyFill="1" applyBorder="1" applyAlignment="1">
      <alignment vertical="center"/>
    </xf>
    <xf numFmtId="0" fontId="10" fillId="0" borderId="67" xfId="0" applyNumberFormat="1" applyFont="1" applyFill="1" applyBorder="1" applyAlignment="1">
      <alignment vertical="center"/>
    </xf>
    <xf numFmtId="0" fontId="6" fillId="3" borderId="0" xfId="0" applyNumberFormat="1" applyFont="1" applyFill="1" applyBorder="1" applyAlignment="1">
      <alignment vertical="center"/>
    </xf>
    <xf numFmtId="164" fontId="14" fillId="3" borderId="0" xfId="0" applyNumberFormat="1" applyFont="1" applyFill="1" applyBorder="1" applyAlignment="1">
      <alignment vertical="center"/>
    </xf>
    <xf numFmtId="164" fontId="14" fillId="3" borderId="10" xfId="0" applyNumberFormat="1" applyFont="1" applyFill="1" applyBorder="1" applyAlignment="1">
      <alignment vertical="center"/>
    </xf>
    <xf numFmtId="166" fontId="14" fillId="0" borderId="51" xfId="0" applyNumberFormat="1" applyFont="1" applyFill="1" applyBorder="1" applyAlignment="1">
      <alignment horizontal="right" vertical="center" wrapText="1"/>
    </xf>
    <xf numFmtId="0" fontId="6" fillId="0" borderId="71" xfId="0" applyNumberFormat="1" applyFont="1" applyFill="1" applyBorder="1" applyAlignment="1">
      <alignment vertical="center"/>
    </xf>
    <xf numFmtId="0" fontId="10" fillId="0" borderId="72" xfId="0" applyNumberFormat="1" applyFont="1" applyFill="1" applyBorder="1" applyAlignment="1">
      <alignment horizontal="left" vertical="center"/>
    </xf>
    <xf numFmtId="164" fontId="14" fillId="0" borderId="70" xfId="0" applyNumberFormat="1" applyFont="1" applyFill="1" applyBorder="1" applyAlignment="1">
      <alignment vertical="center"/>
    </xf>
    <xf numFmtId="0" fontId="10" fillId="0" borderId="0" xfId="0" applyNumberFormat="1" applyFont="1" applyFill="1" applyBorder="1" applyAlignment="1">
      <alignment horizontal="left" vertical="center"/>
    </xf>
    <xf numFmtId="166" fontId="14" fillId="0" borderId="69" xfId="0" applyNumberFormat="1" applyFont="1" applyFill="1" applyBorder="1" applyAlignment="1">
      <alignment horizontal="right" vertical="center" wrapText="1"/>
    </xf>
    <xf numFmtId="166" fontId="14" fillId="0" borderId="2" xfId="0" applyNumberFormat="1" applyFont="1" applyFill="1" applyBorder="1" applyAlignment="1">
      <alignment horizontal="right" vertical="center" wrapText="1"/>
    </xf>
    <xf numFmtId="164" fontId="14" fillId="0" borderId="60" xfId="0" applyNumberFormat="1" applyFont="1" applyFill="1" applyBorder="1" applyAlignment="1">
      <alignment vertical="center"/>
    </xf>
    <xf numFmtId="164" fontId="14" fillId="0" borderId="73" xfId="0" applyNumberFormat="1" applyFont="1" applyBorder="1" applyAlignment="1">
      <alignment vertical="center"/>
    </xf>
    <xf numFmtId="164" fontId="14" fillId="0" borderId="74" xfId="0" applyNumberFormat="1" applyFont="1" applyBorder="1" applyAlignment="1">
      <alignment vertical="center"/>
    </xf>
    <xf numFmtId="165" fontId="14" fillId="0" borderId="45" xfId="0" applyNumberFormat="1" applyFont="1" applyBorder="1" applyAlignment="1">
      <alignment vertical="center"/>
    </xf>
    <xf numFmtId="173" fontId="27" fillId="0" borderId="45" xfId="0" applyNumberFormat="1" applyFont="1" applyFill="1" applyBorder="1" applyAlignment="1">
      <alignment vertical="center"/>
    </xf>
    <xf numFmtId="1" fontId="14" fillId="0" borderId="0" xfId="0" quotePrefix="1" applyNumberFormat="1" applyFont="1" applyBorder="1" applyAlignment="1">
      <alignment horizontal="right" vertical="center"/>
    </xf>
    <xf numFmtId="1" fontId="27" fillId="0" borderId="0" xfId="0" applyNumberFormat="1" applyFont="1" applyBorder="1" applyAlignment="1">
      <alignment vertical="center"/>
    </xf>
    <xf numFmtId="1" fontId="14" fillId="0" borderId="5" xfId="0" quotePrefix="1" applyNumberFormat="1" applyFont="1" applyBorder="1" applyAlignment="1">
      <alignment horizontal="right"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1" fontId="27" fillId="0" borderId="5" xfId="0" applyNumberFormat="1" applyFont="1" applyBorder="1" applyAlignment="1">
      <alignment vertical="center"/>
    </xf>
    <xf numFmtId="1" fontId="6" fillId="0" borderId="5" xfId="0" applyNumberFormat="1" applyFont="1" applyFill="1" applyBorder="1" applyAlignment="1">
      <alignment vertical="center"/>
    </xf>
    <xf numFmtId="167" fontId="6" fillId="3" borderId="2" xfId="0" applyNumberFormat="1" applyFont="1" applyFill="1" applyBorder="1" applyAlignment="1">
      <alignment vertical="center"/>
    </xf>
    <xf numFmtId="167" fontId="14" fillId="0" borderId="16" xfId="0" quotePrefix="1" applyNumberFormat="1" applyFont="1" applyFill="1" applyBorder="1" applyAlignment="1">
      <alignment horizontal="right" vertical="center"/>
    </xf>
    <xf numFmtId="164" fontId="10" fillId="0" borderId="32" xfId="0" applyNumberFormat="1" applyFont="1" applyFill="1" applyBorder="1" applyAlignment="1">
      <alignment vertical="center"/>
    </xf>
    <xf numFmtId="164" fontId="14" fillId="11" borderId="28" xfId="0" applyNumberFormat="1" applyFont="1" applyFill="1" applyBorder="1" applyAlignment="1">
      <alignment vertical="center"/>
    </xf>
    <xf numFmtId="164" fontId="29" fillId="11" borderId="28" xfId="0" applyNumberFormat="1" applyFont="1" applyFill="1" applyBorder="1" applyAlignment="1">
      <alignment vertical="center"/>
    </xf>
    <xf numFmtId="164" fontId="6" fillId="11" borderId="29" xfId="0" applyNumberFormat="1" applyFont="1" applyFill="1" applyBorder="1" applyAlignment="1">
      <alignment vertical="center"/>
    </xf>
    <xf numFmtId="164" fontId="6" fillId="11" borderId="26" xfId="0" applyNumberFormat="1" applyFont="1" applyFill="1" applyBorder="1" applyAlignment="1">
      <alignment vertical="center"/>
    </xf>
    <xf numFmtId="164" fontId="6" fillId="11" borderId="32" xfId="0" applyNumberFormat="1" applyFont="1" applyFill="1" applyBorder="1" applyAlignment="1">
      <alignment vertical="center"/>
    </xf>
    <xf numFmtId="164" fontId="29" fillId="11" borderId="32" xfId="0" applyNumberFormat="1" applyFont="1" applyFill="1" applyBorder="1" applyAlignment="1">
      <alignment vertical="center"/>
    </xf>
    <xf numFmtId="165" fontId="6" fillId="11" borderId="26" xfId="0" applyNumberFormat="1" applyFont="1" applyFill="1" applyBorder="1" applyAlignment="1">
      <alignment vertical="center"/>
    </xf>
    <xf numFmtId="164" fontId="6" fillId="0" borderId="0" xfId="0" applyNumberFormat="1" applyFont="1" applyFill="1" applyBorder="1" applyAlignment="1">
      <alignment horizontal="center" vertical="center"/>
    </xf>
    <xf numFmtId="164" fontId="8" fillId="11" borderId="27" xfId="0" applyNumberFormat="1" applyFont="1" applyFill="1" applyBorder="1" applyAlignment="1">
      <alignment vertical="center"/>
    </xf>
    <xf numFmtId="164" fontId="8" fillId="11" borderId="31" xfId="0" applyNumberFormat="1" applyFont="1" applyFill="1" applyBorder="1" applyAlignment="1">
      <alignment vertical="center"/>
    </xf>
    <xf numFmtId="164" fontId="8" fillId="11" borderId="32" xfId="0" applyNumberFormat="1" applyFont="1" applyFill="1" applyBorder="1" applyAlignment="1">
      <alignment vertical="center"/>
    </xf>
    <xf numFmtId="167" fontId="14" fillId="0" borderId="29" xfId="0" quotePrefix="1" applyNumberFormat="1" applyFont="1" applyFill="1" applyBorder="1" applyAlignment="1">
      <alignment horizontal="right" vertical="center"/>
    </xf>
    <xf numFmtId="167" fontId="14" fillId="0" borderId="14" xfId="0" quotePrefix="1" applyNumberFormat="1" applyFont="1" applyFill="1" applyBorder="1" applyAlignment="1">
      <alignment horizontal="right" vertical="center"/>
    </xf>
    <xf numFmtId="172" fontId="24" fillId="0" borderId="47" xfId="0" quotePrefix="1" applyNumberFormat="1" applyFont="1" applyFill="1" applyBorder="1" applyAlignment="1">
      <alignment horizontal="right" vertical="center"/>
    </xf>
    <xf numFmtId="173" fontId="14" fillId="0" borderId="42" xfId="0" applyNumberFormat="1" applyFont="1" applyFill="1" applyBorder="1" applyAlignment="1">
      <alignment horizontal="right" vertical="center"/>
    </xf>
    <xf numFmtId="173" fontId="14" fillId="0" borderId="38" xfId="0" applyNumberFormat="1" applyFont="1" applyFill="1" applyBorder="1" applyAlignment="1">
      <alignment vertical="center"/>
    </xf>
    <xf numFmtId="168" fontId="14" fillId="0" borderId="5" xfId="0" applyNumberFormat="1" applyFont="1" applyFill="1" applyBorder="1" applyAlignment="1">
      <alignment vertical="center"/>
    </xf>
    <xf numFmtId="168" fontId="14" fillId="0" borderId="0" xfId="3" applyNumberFormat="1" applyFont="1" applyAlignment="1">
      <alignment vertical="center"/>
    </xf>
    <xf numFmtId="0" fontId="10" fillId="0" borderId="18" xfId="0" applyFont="1" applyFill="1" applyBorder="1" applyAlignment="1">
      <alignment horizontal="center" vertical="center"/>
    </xf>
    <xf numFmtId="0" fontId="0" fillId="0" borderId="9" xfId="0" applyBorder="1"/>
    <xf numFmtId="164" fontId="18" fillId="0" borderId="9" xfId="0" applyNumberFormat="1" applyFont="1" applyFill="1" applyBorder="1" applyAlignment="1">
      <alignment vertical="center"/>
    </xf>
    <xf numFmtId="164" fontId="25" fillId="0" borderId="9" xfId="0" applyNumberFormat="1" applyFont="1" applyBorder="1" applyAlignment="1">
      <alignment vertical="center"/>
    </xf>
    <xf numFmtId="168" fontId="14" fillId="0" borderId="14" xfId="0" applyNumberFormat="1" applyFont="1" applyBorder="1" applyAlignment="1">
      <alignment vertical="center"/>
    </xf>
    <xf numFmtId="164" fontId="6" fillId="0" borderId="0" xfId="0" applyNumberFormat="1" applyFont="1" applyBorder="1" applyAlignment="1">
      <alignment horizontal="right" vertical="center"/>
    </xf>
    <xf numFmtId="164" fontId="14" fillId="0" borderId="0" xfId="0" applyNumberFormat="1" applyFont="1" applyBorder="1" applyAlignment="1">
      <alignment horizontal="right" vertical="center"/>
    </xf>
    <xf numFmtId="166" fontId="14" fillId="0" borderId="0" xfId="0" applyNumberFormat="1" applyFont="1" applyBorder="1" applyAlignment="1">
      <alignment horizontal="right" vertical="center"/>
    </xf>
    <xf numFmtId="10" fontId="14" fillId="0" borderId="0" xfId="0" applyNumberFormat="1" applyFont="1" applyBorder="1" applyAlignment="1">
      <alignment horizontal="right" vertical="center"/>
    </xf>
    <xf numFmtId="164" fontId="14" fillId="0" borderId="0" xfId="0" applyNumberFormat="1" applyFont="1" applyAlignment="1">
      <alignment horizontal="right" vertical="center"/>
    </xf>
    <xf numFmtId="164" fontId="31" fillId="0" borderId="36" xfId="3" applyNumberFormat="1" applyFont="1" applyFill="1" applyBorder="1" applyAlignment="1">
      <alignment vertical="center"/>
    </xf>
    <xf numFmtId="164" fontId="10" fillId="0" borderId="0" xfId="3" applyNumberFormat="1" applyFont="1" applyFill="1" applyAlignment="1">
      <alignment vertical="center"/>
    </xf>
    <xf numFmtId="169" fontId="14" fillId="0" borderId="33" xfId="3" applyNumberFormat="1" applyFont="1" applyFill="1" applyBorder="1" applyAlignment="1">
      <alignment vertical="center"/>
    </xf>
    <xf numFmtId="167" fontId="14" fillId="0" borderId="26" xfId="3" applyNumberFormat="1" applyFont="1" applyFill="1" applyBorder="1" applyAlignment="1">
      <alignment vertical="center"/>
    </xf>
    <xf numFmtId="0" fontId="8" fillId="0" borderId="35" xfId="3" applyNumberFormat="1" applyFont="1" applyFill="1" applyBorder="1" applyAlignment="1">
      <alignment horizontal="centerContinuous" vertical="center"/>
    </xf>
    <xf numFmtId="164" fontId="10" fillId="0" borderId="36" xfId="3" applyNumberFormat="1" applyFont="1" applyFill="1" applyBorder="1" applyAlignment="1">
      <alignment vertical="center"/>
    </xf>
    <xf numFmtId="0" fontId="6" fillId="0" borderId="35" xfId="3" applyFont="1" applyFill="1" applyBorder="1" applyAlignment="1">
      <alignment horizontal="centerContinuous" vertical="center"/>
    </xf>
    <xf numFmtId="164" fontId="14" fillId="0" borderId="36" xfId="3" applyNumberFormat="1" applyFont="1" applyFill="1" applyBorder="1" applyAlignment="1">
      <alignment horizontal="centerContinuous" vertical="center"/>
    </xf>
    <xf numFmtId="0" fontId="10" fillId="0" borderId="6" xfId="3" applyFont="1" applyBorder="1" applyAlignment="1">
      <alignment vertical="center"/>
    </xf>
    <xf numFmtId="165" fontId="14" fillId="0" borderId="34" xfId="3" applyNumberFormat="1" applyFont="1" applyFill="1" applyBorder="1" applyAlignment="1">
      <alignment vertical="center"/>
    </xf>
    <xf numFmtId="164" fontId="10" fillId="0" borderId="26" xfId="0" quotePrefix="1" applyNumberFormat="1" applyFont="1" applyBorder="1" applyAlignment="1">
      <alignment horizontal="right" vertical="center"/>
    </xf>
    <xf numFmtId="164" fontId="14" fillId="0" borderId="22" xfId="0" applyNumberFormat="1" applyFont="1" applyFill="1" applyBorder="1" applyAlignment="1">
      <alignment horizontal="centerContinuous" vertical="center"/>
    </xf>
    <xf numFmtId="164" fontId="14" fillId="0" borderId="0" xfId="4" applyNumberFormat="1" applyFont="1" applyAlignment="1">
      <alignment vertical="center"/>
    </xf>
    <xf numFmtId="164" fontId="14" fillId="0" borderId="0" xfId="4" applyNumberFormat="1" applyFont="1" applyFill="1" applyBorder="1" applyAlignment="1">
      <alignment vertical="center"/>
    </xf>
    <xf numFmtId="164" fontId="14" fillId="0" borderId="0" xfId="4" applyNumberFormat="1" applyFont="1" applyFill="1" applyAlignment="1">
      <alignment vertical="center"/>
    </xf>
    <xf numFmtId="164" fontId="8" fillId="2" borderId="4" xfId="4" applyNumberFormat="1" applyFont="1" applyFill="1" applyBorder="1" applyAlignment="1">
      <alignment horizontal="centerContinuous" vertical="center"/>
    </xf>
    <xf numFmtId="164" fontId="6" fillId="2" borderId="1" xfId="4" applyNumberFormat="1" applyFont="1" applyFill="1" applyBorder="1" applyAlignment="1">
      <alignment horizontal="centerContinuous" vertical="center"/>
    </xf>
    <xf numFmtId="164" fontId="6" fillId="2" borderId="15" xfId="4" applyNumberFormat="1" applyFont="1" applyFill="1" applyBorder="1" applyAlignment="1">
      <alignment horizontal="centerContinuous" vertical="center"/>
    </xf>
    <xf numFmtId="164" fontId="6" fillId="2" borderId="2" xfId="4" applyNumberFormat="1" applyFont="1" applyFill="1" applyBorder="1" applyAlignment="1">
      <alignment horizontal="centerContinuous" vertical="center"/>
    </xf>
    <xf numFmtId="164" fontId="8" fillId="2" borderId="1" xfId="4" applyNumberFormat="1" applyFont="1" applyFill="1" applyBorder="1" applyAlignment="1">
      <alignment horizontal="centerContinuous" vertical="center"/>
    </xf>
    <xf numFmtId="164" fontId="8" fillId="2" borderId="15" xfId="4" applyNumberFormat="1" applyFont="1" applyFill="1" applyBorder="1" applyAlignment="1">
      <alignment horizontal="centerContinuous" vertical="center"/>
    </xf>
    <xf numFmtId="164" fontId="8" fillId="2" borderId="2" xfId="4" applyNumberFormat="1" applyFont="1" applyFill="1" applyBorder="1" applyAlignment="1">
      <alignment horizontal="centerContinuous" vertical="center"/>
    </xf>
    <xf numFmtId="164" fontId="8" fillId="2" borderId="1" xfId="4" applyNumberFormat="1" applyFont="1" applyFill="1" applyBorder="1" applyAlignment="1">
      <alignment vertical="center"/>
    </xf>
    <xf numFmtId="0" fontId="8" fillId="2" borderId="15" xfId="4" applyNumberFormat="1" applyFont="1" applyFill="1" applyBorder="1" applyAlignment="1">
      <alignment vertical="center"/>
    </xf>
    <xf numFmtId="164" fontId="14" fillId="2" borderId="2" xfId="4" applyNumberFormat="1" applyFont="1" applyFill="1" applyBorder="1" applyAlignment="1">
      <alignment vertical="center"/>
    </xf>
    <xf numFmtId="164" fontId="8" fillId="2" borderId="6" xfId="4" applyNumberFormat="1" applyFont="1" applyFill="1" applyBorder="1" applyAlignment="1">
      <alignment horizontal="centerContinuous" vertical="center"/>
    </xf>
    <xf numFmtId="164" fontId="8" fillId="2" borderId="3" xfId="4" applyNumberFormat="1" applyFont="1" applyFill="1" applyBorder="1" applyAlignment="1">
      <alignment horizontal="center" vertical="center"/>
    </xf>
    <xf numFmtId="164" fontId="8" fillId="0" borderId="7" xfId="4" applyNumberFormat="1" applyFont="1" applyFill="1" applyBorder="1" applyAlignment="1">
      <alignment vertical="center"/>
    </xf>
    <xf numFmtId="164" fontId="10" fillId="0" borderId="7" xfId="4" applyNumberFormat="1" applyFont="1" applyFill="1" applyBorder="1" applyAlignment="1">
      <alignment vertical="center"/>
    </xf>
    <xf numFmtId="164" fontId="36" fillId="0" borderId="0" xfId="4" applyNumberFormat="1" applyFont="1" applyFill="1" applyAlignment="1">
      <alignment horizontal="center" vertical="center"/>
    </xf>
    <xf numFmtId="164" fontId="6" fillId="2" borderId="11" xfId="4" applyNumberFormat="1" applyFont="1" applyFill="1" applyBorder="1" applyAlignment="1">
      <alignment horizontal="centerContinuous" vertical="center"/>
    </xf>
    <xf numFmtId="164" fontId="6" fillId="2" borderId="10" xfId="4" applyNumberFormat="1" applyFont="1" applyFill="1" applyBorder="1" applyAlignment="1">
      <alignment horizontal="centerContinuous" vertical="center"/>
    </xf>
    <xf numFmtId="164" fontId="10" fillId="12" borderId="4" xfId="4" applyNumberFormat="1" applyFont="1" applyFill="1" applyBorder="1" applyAlignment="1">
      <alignment vertical="center"/>
    </xf>
    <xf numFmtId="164" fontId="14" fillId="12" borderId="11" xfId="4" applyNumberFormat="1" applyFont="1" applyFill="1" applyBorder="1" applyAlignment="1">
      <alignment vertical="center"/>
    </xf>
    <xf numFmtId="164" fontId="8" fillId="12" borderId="13" xfId="4" applyNumberFormat="1" applyFont="1" applyFill="1" applyBorder="1" applyAlignment="1">
      <alignment vertical="center"/>
    </xf>
    <xf numFmtId="164" fontId="10" fillId="12" borderId="13" xfId="4" applyNumberFormat="1" applyFont="1" applyFill="1" applyBorder="1" applyAlignment="1">
      <alignment vertical="center"/>
    </xf>
    <xf numFmtId="164" fontId="10" fillId="12" borderId="11" xfId="4" applyNumberFormat="1" applyFont="1" applyFill="1" applyBorder="1" applyAlignment="1">
      <alignment vertical="center"/>
    </xf>
    <xf numFmtId="164" fontId="10" fillId="12" borderId="13" xfId="4" applyNumberFormat="1" applyFont="1" applyFill="1" applyBorder="1" applyAlignment="1">
      <alignment horizontal="right" vertical="center"/>
    </xf>
    <xf numFmtId="164" fontId="10" fillId="12" borderId="11" xfId="4" applyNumberFormat="1" applyFont="1" applyFill="1" applyBorder="1" applyAlignment="1">
      <alignment horizontal="right" vertical="center"/>
    </xf>
    <xf numFmtId="3" fontId="41" fillId="12" borderId="13" xfId="4" applyNumberFormat="1" applyFont="1" applyFill="1" applyBorder="1" applyAlignment="1">
      <alignment vertical="center"/>
    </xf>
    <xf numFmtId="3" fontId="42" fillId="12" borderId="13" xfId="4" applyNumberFormat="1" applyFont="1" applyFill="1" applyBorder="1" applyAlignment="1">
      <alignment vertical="center"/>
    </xf>
    <xf numFmtId="3" fontId="8" fillId="12" borderId="13" xfId="4" applyNumberFormat="1" applyFont="1" applyFill="1" applyBorder="1" applyAlignment="1">
      <alignment vertical="center"/>
    </xf>
    <xf numFmtId="3" fontId="10" fillId="12" borderId="13" xfId="4" applyNumberFormat="1" applyFont="1" applyFill="1" applyBorder="1" applyAlignment="1">
      <alignment vertical="center"/>
    </xf>
    <xf numFmtId="164" fontId="14" fillId="0" borderId="16" xfId="4" applyNumberFormat="1" applyFont="1" applyFill="1" applyBorder="1" applyAlignment="1">
      <alignment vertical="center"/>
    </xf>
    <xf numFmtId="0" fontId="8" fillId="0" borderId="0" xfId="4" applyFont="1"/>
    <xf numFmtId="164" fontId="10" fillId="0" borderId="31" xfId="0" applyNumberFormat="1" applyFont="1" applyFill="1" applyBorder="1" applyAlignment="1">
      <alignment vertical="center"/>
    </xf>
    <xf numFmtId="164" fontId="14" fillId="0" borderId="29" xfId="0" applyNumberFormat="1" applyFont="1" applyFill="1" applyBorder="1" applyAlignment="1">
      <alignment vertical="center"/>
    </xf>
    <xf numFmtId="164" fontId="14" fillId="0" borderId="26" xfId="0" applyNumberFormat="1" applyFont="1" applyBorder="1" applyAlignment="1">
      <alignment vertical="center"/>
    </xf>
    <xf numFmtId="164" fontId="14" fillId="0" borderId="26" xfId="0" applyNumberFormat="1" applyFont="1" applyFill="1" applyBorder="1" applyAlignment="1">
      <alignment vertical="center"/>
    </xf>
    <xf numFmtId="165" fontId="14" fillId="0" borderId="26" xfId="0" applyNumberFormat="1" applyFont="1" applyBorder="1" applyAlignment="1">
      <alignment vertical="center"/>
    </xf>
    <xf numFmtId="164" fontId="6" fillId="2" borderId="2" xfId="0" applyNumberFormat="1" applyFont="1" applyFill="1" applyBorder="1" applyAlignment="1">
      <alignment horizontal="center" vertical="center"/>
    </xf>
    <xf numFmtId="164" fontId="14" fillId="0" borderId="37" xfId="0" applyNumberFormat="1" applyFont="1" applyFill="1" applyBorder="1" applyAlignment="1">
      <alignment vertical="center"/>
    </xf>
    <xf numFmtId="164" fontId="14" fillId="0" borderId="39" xfId="0" applyNumberFormat="1" applyFont="1" applyFill="1" applyBorder="1" applyAlignment="1">
      <alignment vertical="center"/>
    </xf>
    <xf numFmtId="164" fontId="14" fillId="0" borderId="40" xfId="0" applyNumberFormat="1" applyFont="1" applyBorder="1" applyAlignment="1">
      <alignment vertical="center"/>
    </xf>
    <xf numFmtId="164" fontId="14" fillId="0" borderId="41" xfId="0" applyNumberFormat="1" applyFont="1" applyBorder="1" applyAlignment="1">
      <alignment vertical="center"/>
    </xf>
    <xf numFmtId="165" fontId="14" fillId="0" borderId="38" xfId="0" applyNumberFormat="1" applyFont="1" applyBorder="1" applyAlignment="1">
      <alignment vertical="center"/>
    </xf>
    <xf numFmtId="165" fontId="14" fillId="0" borderId="7" xfId="0" applyNumberFormat="1" applyFont="1" applyFill="1" applyBorder="1" applyAlignment="1">
      <alignment vertical="center"/>
    </xf>
    <xf numFmtId="165" fontId="14" fillId="0" borderId="10" xfId="0" applyNumberFormat="1" applyFont="1" applyFill="1" applyBorder="1" applyAlignment="1">
      <alignment vertical="center"/>
    </xf>
    <xf numFmtId="173" fontId="27" fillId="0" borderId="14" xfId="0" applyNumberFormat="1" applyFont="1" applyFill="1" applyBorder="1" applyAlignment="1">
      <alignment vertical="center"/>
    </xf>
    <xf numFmtId="169" fontId="27" fillId="0" borderId="75" xfId="0" applyNumberFormat="1" applyFont="1" applyFill="1" applyBorder="1" applyAlignment="1">
      <alignment vertical="center"/>
    </xf>
    <xf numFmtId="169" fontId="27" fillId="0" borderId="61" xfId="0" applyNumberFormat="1" applyFont="1" applyFill="1" applyBorder="1" applyAlignment="1">
      <alignment vertical="center"/>
    </xf>
    <xf numFmtId="169" fontId="27" fillId="0" borderId="55" xfId="0" applyNumberFormat="1" applyFont="1" applyFill="1" applyBorder="1" applyAlignment="1">
      <alignment vertical="center"/>
    </xf>
    <xf numFmtId="173" fontId="27" fillId="0" borderId="55" xfId="0" applyNumberFormat="1" applyFont="1" applyFill="1" applyBorder="1" applyAlignment="1">
      <alignment vertical="center"/>
    </xf>
    <xf numFmtId="173" fontId="27" fillId="0" borderId="61" xfId="0" applyNumberFormat="1" applyFont="1" applyFill="1" applyBorder="1" applyAlignment="1">
      <alignment vertical="center"/>
    </xf>
    <xf numFmtId="173" fontId="27" fillId="0" borderId="76" xfId="0" applyNumberFormat="1" applyFont="1" applyFill="1" applyBorder="1" applyAlignment="1">
      <alignment vertical="center"/>
    </xf>
    <xf numFmtId="173" fontId="27" fillId="0" borderId="75" xfId="0" applyNumberFormat="1" applyFont="1" applyFill="1" applyBorder="1" applyAlignment="1">
      <alignment vertical="center"/>
    </xf>
    <xf numFmtId="173" fontId="27" fillId="0" borderId="7" xfId="0" applyNumberFormat="1" applyFont="1" applyFill="1" applyBorder="1" applyAlignment="1">
      <alignment vertical="center"/>
    </xf>
    <xf numFmtId="171" fontId="14" fillId="0" borderId="13" xfId="0" applyNumberFormat="1" applyFont="1" applyFill="1" applyBorder="1" applyAlignment="1">
      <alignment horizontal="right" vertical="center"/>
    </xf>
    <xf numFmtId="171" fontId="14" fillId="0" borderId="34" xfId="0" applyNumberFormat="1" applyFont="1" applyFill="1" applyBorder="1" applyAlignment="1">
      <alignment horizontal="right" vertical="center"/>
    </xf>
    <xf numFmtId="0" fontId="14" fillId="0" borderId="34" xfId="0" applyNumberFormat="1" applyFont="1" applyFill="1" applyBorder="1" applyAlignment="1">
      <alignment horizontal="right" vertical="center"/>
    </xf>
    <xf numFmtId="171" fontId="14" fillId="0" borderId="14" xfId="0" applyNumberFormat="1" applyFont="1" applyFill="1" applyBorder="1" applyAlignment="1">
      <alignment horizontal="right" vertical="center"/>
    </xf>
    <xf numFmtId="176" fontId="10" fillId="0" borderId="38" xfId="0" applyNumberFormat="1" applyFont="1" applyFill="1" applyBorder="1" applyAlignment="1">
      <alignment horizontal="right" vertical="center"/>
    </xf>
    <xf numFmtId="165" fontId="14" fillId="0" borderId="26" xfId="0" quotePrefix="1" applyNumberFormat="1" applyFont="1" applyBorder="1" applyAlignment="1">
      <alignment horizontal="right" vertical="center"/>
    </xf>
    <xf numFmtId="0" fontId="6" fillId="0" borderId="0" xfId="0" applyFont="1" applyAlignment="1">
      <alignment vertical="center"/>
    </xf>
    <xf numFmtId="0" fontId="74" fillId="0" borderId="0" xfId="0" applyFont="1" applyAlignment="1">
      <alignment vertical="center"/>
    </xf>
    <xf numFmtId="164" fontId="35" fillId="7" borderId="9" xfId="0" applyNumberFormat="1" applyFont="1" applyFill="1" applyBorder="1" applyAlignment="1">
      <alignment horizontal="centerContinuous" vertical="center"/>
    </xf>
    <xf numFmtId="164" fontId="35" fillId="7" borderId="11" xfId="0" applyNumberFormat="1" applyFont="1" applyFill="1" applyBorder="1" applyAlignment="1">
      <alignment horizontal="centerContinuous" vertical="center"/>
    </xf>
    <xf numFmtId="164" fontId="6" fillId="2" borderId="1" xfId="0" applyNumberFormat="1" applyFont="1" applyFill="1" applyBorder="1" applyAlignment="1">
      <alignment horizontal="center" vertical="center"/>
    </xf>
    <xf numFmtId="164" fontId="35" fillId="7" borderId="8" xfId="0" applyNumberFormat="1" applyFont="1" applyFill="1" applyBorder="1" applyAlignment="1">
      <alignment horizontal="centerContinuous" vertical="center"/>
    </xf>
    <xf numFmtId="164" fontId="38" fillId="0" borderId="0" xfId="4" applyNumberFormat="1" applyFont="1" applyAlignment="1">
      <alignment vertical="center" wrapText="1"/>
    </xf>
    <xf numFmtId="164" fontId="10" fillId="0" borderId="7" xfId="4" applyNumberFormat="1" applyFont="1" applyBorder="1" applyAlignment="1">
      <alignment vertical="center"/>
    </xf>
    <xf numFmtId="164" fontId="8" fillId="0" borderId="7" xfId="4" applyNumberFormat="1" applyFont="1" applyBorder="1" applyAlignment="1">
      <alignment vertical="center"/>
    </xf>
    <xf numFmtId="164" fontId="18" fillId="0" borderId="0" xfId="4" applyNumberFormat="1" applyFont="1" applyFill="1" applyBorder="1" applyAlignment="1"/>
    <xf numFmtId="0" fontId="8" fillId="0" borderId="0" xfId="4" applyFont="1" applyAlignment="1">
      <alignment vertical="center"/>
    </xf>
    <xf numFmtId="164" fontId="75" fillId="0" borderId="0" xfId="0" applyNumberFormat="1" applyFont="1" applyAlignment="1">
      <alignment vertical="center"/>
    </xf>
    <xf numFmtId="164" fontId="12" fillId="0" borderId="0" xfId="3" applyNumberFormat="1" applyFont="1" applyFill="1" applyAlignment="1">
      <alignment vertical="center"/>
    </xf>
    <xf numFmtId="173" fontId="10" fillId="0" borderId="10" xfId="0" applyNumberFormat="1" applyFont="1" applyBorder="1" applyAlignment="1">
      <alignment horizontal="right" vertical="center"/>
    </xf>
    <xf numFmtId="173" fontId="10" fillId="0" borderId="7" xfId="0" applyNumberFormat="1" applyFont="1" applyBorder="1" applyAlignment="1">
      <alignment horizontal="right" vertical="center"/>
    </xf>
    <xf numFmtId="164" fontId="36" fillId="0" borderId="0" xfId="0" applyNumberFormat="1" applyFont="1" applyFill="1" applyAlignment="1">
      <alignment horizontal="center" vertical="center" shrinkToFit="1"/>
    </xf>
    <xf numFmtId="164" fontId="36" fillId="0" borderId="0" xfId="4" applyNumberFormat="1" applyFont="1" applyFill="1" applyAlignment="1">
      <alignment horizontal="center" vertical="center" shrinkToFit="1"/>
    </xf>
    <xf numFmtId="164" fontId="14" fillId="0" borderId="0" xfId="4" applyNumberFormat="1" applyFont="1" applyAlignment="1">
      <alignment horizontal="center" vertical="center" shrinkToFit="1"/>
    </xf>
    <xf numFmtId="164" fontId="14" fillId="0" borderId="0" xfId="4" applyNumberFormat="1" applyFont="1" applyFill="1" applyAlignment="1">
      <alignment horizontal="center" vertical="center" shrinkToFit="1"/>
    </xf>
    <xf numFmtId="164" fontId="14" fillId="0" borderId="0" xfId="0" applyNumberFormat="1" applyFont="1" applyFill="1" applyAlignment="1">
      <alignment horizontal="center" vertical="center" shrinkToFit="1"/>
    </xf>
    <xf numFmtId="0" fontId="70" fillId="0" borderId="0" xfId="3" applyNumberFormat="1" applyFont="1" applyFill="1" applyBorder="1" applyAlignment="1">
      <alignment vertical="center"/>
    </xf>
    <xf numFmtId="0" fontId="14" fillId="0" borderId="0" xfId="3" applyFont="1" applyFill="1" applyBorder="1" applyAlignment="1">
      <alignment vertical="center"/>
    </xf>
    <xf numFmtId="167" fontId="14" fillId="0" borderId="0" xfId="3" applyNumberFormat="1" applyFont="1" applyFill="1" applyBorder="1" applyAlignment="1">
      <alignment vertical="center"/>
    </xf>
    <xf numFmtId="0" fontId="10" fillId="0" borderId="40" xfId="3" applyNumberFormat="1" applyFont="1" applyFill="1" applyBorder="1" applyAlignment="1">
      <alignment vertical="center"/>
    </xf>
    <xf numFmtId="169" fontId="14" fillId="0" borderId="41" xfId="3" applyNumberFormat="1" applyFont="1" applyFill="1" applyBorder="1" applyAlignment="1">
      <alignment vertical="center"/>
    </xf>
    <xf numFmtId="167" fontId="14" fillId="0" borderId="38" xfId="3" applyNumberFormat="1" applyFont="1" applyFill="1" applyBorder="1" applyAlignment="1">
      <alignment vertical="center"/>
    </xf>
    <xf numFmtId="164" fontId="29" fillId="3" borderId="4" xfId="0" applyNumberFormat="1" applyFont="1" applyFill="1" applyBorder="1" applyAlignment="1">
      <alignment vertical="center"/>
    </xf>
    <xf numFmtId="164" fontId="8" fillId="3" borderId="13" xfId="0" applyNumberFormat="1" applyFont="1" applyFill="1" applyBorder="1" applyAlignment="1">
      <alignment vertical="center"/>
    </xf>
    <xf numFmtId="164" fontId="10" fillId="3" borderId="13" xfId="0" applyNumberFormat="1" applyFont="1" applyFill="1" applyBorder="1" applyAlignment="1">
      <alignment vertical="center"/>
    </xf>
    <xf numFmtId="164" fontId="10" fillId="3" borderId="11" xfId="0" applyNumberFormat="1" applyFont="1" applyFill="1" applyBorder="1" applyAlignment="1">
      <alignment vertical="center"/>
    </xf>
    <xf numFmtId="164" fontId="10" fillId="3" borderId="13" xfId="0" applyNumberFormat="1" applyFont="1" applyFill="1" applyBorder="1" applyAlignment="1">
      <alignment horizontal="right" vertical="center"/>
    </xf>
    <xf numFmtId="164" fontId="10" fillId="3" borderId="11" xfId="0" applyNumberFormat="1" applyFont="1" applyFill="1" applyBorder="1" applyAlignment="1">
      <alignment horizontal="right" vertical="center"/>
    </xf>
    <xf numFmtId="3" fontId="41" fillId="3" borderId="13" xfId="0" applyNumberFormat="1" applyFont="1" applyFill="1" applyBorder="1" applyAlignment="1">
      <alignment vertical="center"/>
    </xf>
    <xf numFmtId="3" fontId="42" fillId="3" borderId="13" xfId="0" applyNumberFormat="1" applyFont="1" applyFill="1" applyBorder="1" applyAlignment="1">
      <alignment horizontal="right" vertical="center"/>
    </xf>
    <xf numFmtId="3" fontId="42" fillId="3" borderId="13" xfId="0" applyNumberFormat="1" applyFont="1" applyFill="1" applyBorder="1" applyAlignment="1">
      <alignment vertical="center"/>
    </xf>
    <xf numFmtId="164" fontId="29" fillId="3" borderId="13" xfId="0" applyNumberFormat="1" applyFont="1" applyFill="1" applyBorder="1" applyAlignment="1">
      <alignment vertical="center"/>
    </xf>
    <xf numFmtId="3" fontId="8" fillId="3" borderId="13" xfId="0" applyNumberFormat="1" applyFont="1" applyFill="1" applyBorder="1" applyAlignment="1">
      <alignment vertical="center"/>
    </xf>
    <xf numFmtId="3" fontId="29" fillId="3" borderId="13" xfId="0" applyNumberFormat="1" applyFont="1" applyFill="1" applyBorder="1" applyAlignment="1">
      <alignment vertical="center"/>
    </xf>
    <xf numFmtId="3" fontId="10" fillId="3" borderId="13" xfId="0" applyNumberFormat="1" applyFont="1" applyFill="1" applyBorder="1" applyAlignment="1">
      <alignment vertical="center"/>
    </xf>
    <xf numFmtId="164" fontId="29" fillId="3" borderId="8" xfId="0" applyNumberFormat="1" applyFont="1" applyFill="1" applyBorder="1" applyAlignment="1">
      <alignment vertical="center"/>
    </xf>
    <xf numFmtId="164" fontId="14" fillId="6" borderId="8" xfId="0" applyNumberFormat="1" applyFont="1" applyFill="1" applyBorder="1" applyAlignment="1">
      <alignment vertical="center"/>
    </xf>
    <xf numFmtId="164" fontId="14" fillId="6" borderId="11"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3" xfId="0" applyNumberFormat="1" applyFont="1" applyFill="1" applyBorder="1" applyAlignment="1">
      <alignment horizontal="right" vertical="center"/>
    </xf>
    <xf numFmtId="164" fontId="15" fillId="3" borderId="13" xfId="0" applyNumberFormat="1" applyFont="1" applyFill="1" applyBorder="1" applyAlignment="1">
      <alignment vertical="center"/>
    </xf>
    <xf numFmtId="164" fontId="14" fillId="3" borderId="13" xfId="0" applyNumberFormat="1" applyFont="1" applyFill="1" applyBorder="1" applyAlignment="1">
      <alignment vertical="center"/>
    </xf>
    <xf numFmtId="164" fontId="10" fillId="0" borderId="39" xfId="0" applyNumberFormat="1" applyFont="1" applyFill="1" applyBorder="1" applyAlignment="1">
      <alignment vertical="center"/>
    </xf>
    <xf numFmtId="164" fontId="8" fillId="0" borderId="38" xfId="0" applyNumberFormat="1" applyFont="1" applyFill="1" applyBorder="1" applyAlignment="1">
      <alignment vertical="center"/>
    </xf>
    <xf numFmtId="164" fontId="10" fillId="0" borderId="38" xfId="0" applyNumberFormat="1" applyFont="1" applyFill="1" applyBorder="1" applyAlignment="1">
      <alignment vertical="center"/>
    </xf>
    <xf numFmtId="164" fontId="10" fillId="0" borderId="41" xfId="0" applyNumberFormat="1" applyFont="1" applyFill="1" applyBorder="1" applyAlignment="1">
      <alignment vertical="center"/>
    </xf>
    <xf numFmtId="164" fontId="8" fillId="0" borderId="38" xfId="0" applyNumberFormat="1" applyFont="1" applyBorder="1" applyAlignment="1">
      <alignment vertical="center"/>
    </xf>
    <xf numFmtId="164" fontId="10" fillId="0" borderId="38" xfId="0" applyNumberFormat="1" applyFont="1" applyBorder="1" applyAlignment="1">
      <alignment vertical="center"/>
    </xf>
    <xf numFmtId="164" fontId="10" fillId="0" borderId="41" xfId="0" applyNumberFormat="1" applyFont="1" applyBorder="1" applyAlignment="1">
      <alignment vertical="center"/>
    </xf>
    <xf numFmtId="164" fontId="29" fillId="0" borderId="38" xfId="0" applyNumberFormat="1" applyFont="1" applyBorder="1" applyAlignment="1">
      <alignment vertical="center"/>
    </xf>
    <xf numFmtId="3" fontId="8" fillId="0" borderId="38" xfId="0" applyNumberFormat="1" applyFont="1" applyBorder="1" applyAlignment="1">
      <alignment vertical="center"/>
    </xf>
    <xf numFmtId="3" fontId="10" fillId="0" borderId="38" xfId="0" applyNumberFormat="1" applyFont="1" applyBorder="1" applyAlignment="1">
      <alignment vertical="center"/>
    </xf>
    <xf numFmtId="164" fontId="29" fillId="0" borderId="40" xfId="0" applyNumberFormat="1" applyFont="1" applyFill="1" applyBorder="1" applyAlignment="1">
      <alignment vertical="center"/>
    </xf>
    <xf numFmtId="164" fontId="8" fillId="0" borderId="41" xfId="0" applyNumberFormat="1" applyFont="1" applyFill="1" applyBorder="1" applyAlignment="1">
      <alignment vertical="center"/>
    </xf>
    <xf numFmtId="164" fontId="15" fillId="0" borderId="38" xfId="0" applyNumberFormat="1" applyFont="1" applyFill="1" applyBorder="1" applyAlignment="1">
      <alignment vertical="center"/>
    </xf>
    <xf numFmtId="164" fontId="14" fillId="0" borderId="38" xfId="0" applyNumberFormat="1" applyFont="1" applyFill="1" applyBorder="1" applyAlignment="1">
      <alignment vertical="center"/>
    </xf>
    <xf numFmtId="164" fontId="14" fillId="0" borderId="41" xfId="0" applyNumberFormat="1" applyFont="1" applyFill="1" applyBorder="1" applyAlignment="1">
      <alignment vertical="center"/>
    </xf>
    <xf numFmtId="164" fontId="10" fillId="0" borderId="4" xfId="0" applyNumberFormat="1" applyFont="1" applyBorder="1" applyAlignment="1">
      <alignment vertical="center"/>
    </xf>
    <xf numFmtId="164" fontId="15" fillId="0" borderId="8" xfId="0" applyNumberFormat="1" applyFont="1" applyFill="1" applyBorder="1" applyAlignment="1">
      <alignment vertical="center"/>
    </xf>
    <xf numFmtId="164" fontId="14" fillId="0" borderId="8" xfId="0" applyNumberFormat="1" applyFont="1" applyFill="1" applyBorder="1" applyAlignment="1">
      <alignment vertical="center"/>
    </xf>
    <xf numFmtId="164" fontId="14" fillId="0" borderId="11" xfId="0" applyNumberFormat="1" applyFont="1" applyFill="1" applyBorder="1" applyAlignment="1">
      <alignment vertical="center"/>
    </xf>
    <xf numFmtId="164" fontId="10" fillId="0" borderId="11" xfId="0" applyNumberFormat="1" applyFont="1" applyBorder="1" applyAlignment="1">
      <alignment vertical="center"/>
    </xf>
    <xf numFmtId="164" fontId="10" fillId="0" borderId="13" xfId="0" applyNumberFormat="1" applyFont="1" applyBorder="1" applyAlignment="1">
      <alignment vertical="center"/>
    </xf>
    <xf numFmtId="164" fontId="10" fillId="0" borderId="6" xfId="4" applyNumberFormat="1" applyFont="1" applyFill="1" applyBorder="1" applyAlignment="1">
      <alignment vertical="center"/>
    </xf>
    <xf numFmtId="164" fontId="14" fillId="0" borderId="10" xfId="4" applyNumberFormat="1" applyFont="1" applyFill="1" applyBorder="1" applyAlignment="1">
      <alignment vertical="center"/>
    </xf>
    <xf numFmtId="164" fontId="10" fillId="0" borderId="35" xfId="0" applyNumberFormat="1" applyFont="1" applyBorder="1" applyAlignment="1">
      <alignment vertical="center"/>
    </xf>
    <xf numFmtId="164" fontId="6" fillId="0" borderId="37" xfId="0" applyNumberFormat="1" applyFont="1" applyBorder="1" applyAlignment="1">
      <alignment vertical="center"/>
    </xf>
    <xf numFmtId="173" fontId="10" fillId="0" borderId="36" xfId="0" applyNumberFormat="1" applyFont="1" applyBorder="1" applyAlignment="1">
      <alignment vertical="center"/>
    </xf>
    <xf numFmtId="173" fontId="10" fillId="0" borderId="37" xfId="0" applyNumberFormat="1" applyFont="1" applyBorder="1" applyAlignment="1">
      <alignment vertical="center"/>
    </xf>
    <xf numFmtId="173" fontId="10" fillId="0" borderId="34" xfId="0" applyNumberFormat="1" applyFont="1" applyBorder="1" applyAlignment="1">
      <alignment vertical="center"/>
    </xf>
    <xf numFmtId="173" fontId="10" fillId="0" borderId="35" xfId="0" applyNumberFormat="1" applyFont="1" applyBorder="1" applyAlignment="1">
      <alignment vertical="center"/>
    </xf>
    <xf numFmtId="173" fontId="10" fillId="0" borderId="35" xfId="0" applyNumberFormat="1" applyFont="1" applyFill="1" applyBorder="1" applyAlignment="1">
      <alignment vertical="center"/>
    </xf>
    <xf numFmtId="164" fontId="10" fillId="0" borderId="36" xfId="0" applyNumberFormat="1" applyFont="1" applyBorder="1" applyAlignment="1">
      <alignment vertical="center"/>
    </xf>
    <xf numFmtId="164" fontId="10" fillId="12" borderId="35" xfId="4" applyNumberFormat="1" applyFont="1" applyFill="1" applyBorder="1" applyAlignment="1">
      <alignment vertical="center"/>
    </xf>
    <xf numFmtId="164" fontId="14" fillId="12" borderId="36" xfId="4" applyNumberFormat="1" applyFont="1" applyFill="1" applyBorder="1" applyAlignment="1">
      <alignment vertical="center"/>
    </xf>
    <xf numFmtId="164" fontId="8" fillId="12" borderId="34" xfId="4" quotePrefix="1" applyNumberFormat="1" applyFont="1" applyFill="1" applyBorder="1" applyAlignment="1">
      <alignment horizontal="right" vertical="center"/>
    </xf>
    <xf numFmtId="3" fontId="8" fillId="12" borderId="34" xfId="4" applyNumberFormat="1" applyFont="1" applyFill="1" applyBorder="1" applyAlignment="1">
      <alignment vertical="center"/>
    </xf>
    <xf numFmtId="3" fontId="10" fillId="12" borderId="34" xfId="4" applyNumberFormat="1" applyFont="1" applyFill="1" applyBorder="1" applyAlignment="1">
      <alignment vertical="center"/>
    </xf>
    <xf numFmtId="164" fontId="10" fillId="12" borderId="34" xfId="4" applyNumberFormat="1" applyFont="1" applyFill="1" applyBorder="1" applyAlignment="1">
      <alignment vertical="center"/>
    </xf>
    <xf numFmtId="164" fontId="10" fillId="0" borderId="35" xfId="4" applyNumberFormat="1" applyFont="1" applyFill="1" applyBorder="1" applyAlignment="1">
      <alignment vertical="center"/>
    </xf>
    <xf numFmtId="164" fontId="14" fillId="0" borderId="36" xfId="4" applyNumberFormat="1" applyFont="1" applyBorder="1" applyAlignment="1">
      <alignment vertical="center"/>
    </xf>
    <xf numFmtId="164" fontId="8" fillId="0" borderId="34" xfId="4" applyNumberFormat="1" applyFont="1" applyFill="1" applyBorder="1" applyAlignment="1">
      <alignment vertical="center"/>
    </xf>
    <xf numFmtId="164" fontId="10" fillId="0" borderId="34" xfId="4" applyNumberFormat="1" applyFont="1" applyFill="1" applyBorder="1" applyAlignment="1">
      <alignment vertical="center"/>
    </xf>
    <xf numFmtId="164" fontId="10" fillId="0" borderId="36" xfId="4" applyNumberFormat="1" applyFont="1" applyFill="1" applyBorder="1" applyAlignment="1">
      <alignment vertical="center"/>
    </xf>
    <xf numFmtId="164" fontId="8" fillId="0" borderId="34" xfId="4" applyNumberFormat="1" applyFont="1" applyBorder="1" applyAlignment="1">
      <alignment vertical="center"/>
    </xf>
    <xf numFmtId="164" fontId="10" fillId="0" borderId="34" xfId="4" applyNumberFormat="1" applyFont="1" applyBorder="1" applyAlignment="1">
      <alignment vertical="center"/>
    </xf>
    <xf numFmtId="164" fontId="10" fillId="0" borderId="36" xfId="4" applyNumberFormat="1" applyFont="1" applyBorder="1" applyAlignment="1">
      <alignment vertical="center"/>
    </xf>
    <xf numFmtId="164" fontId="14" fillId="0" borderId="36" xfId="4" applyNumberFormat="1" applyFont="1" applyFill="1" applyBorder="1" applyAlignment="1">
      <alignment vertical="center"/>
    </xf>
    <xf numFmtId="0" fontId="8" fillId="0" borderId="4" xfId="3" applyNumberFormat="1" applyFont="1" applyFill="1" applyBorder="1" applyAlignment="1">
      <alignment horizontal="centerContinuous" vertical="center"/>
    </xf>
    <xf numFmtId="0" fontId="10" fillId="0" borderId="8" xfId="3" applyNumberFormat="1" applyFont="1" applyFill="1" applyBorder="1" applyAlignment="1">
      <alignment vertical="center"/>
    </xf>
    <xf numFmtId="164" fontId="10" fillId="0" borderId="11" xfId="3" applyNumberFormat="1" applyFont="1" applyFill="1" applyBorder="1" applyAlignment="1">
      <alignment vertical="center"/>
    </xf>
    <xf numFmtId="0" fontId="10" fillId="0" borderId="11" xfId="3" applyNumberFormat="1" applyFont="1" applyFill="1" applyBorder="1" applyAlignment="1">
      <alignment vertical="center"/>
    </xf>
    <xf numFmtId="0" fontId="10" fillId="0" borderId="4" xfId="3" applyNumberFormat="1" applyFont="1" applyFill="1" applyBorder="1" applyAlignment="1">
      <alignment vertical="center"/>
    </xf>
    <xf numFmtId="0" fontId="14" fillId="0" borderId="11" xfId="3" applyFont="1" applyFill="1" applyBorder="1" applyAlignment="1">
      <alignment vertical="center"/>
    </xf>
    <xf numFmtId="0" fontId="10" fillId="0" borderId="4" xfId="3" applyFont="1" applyBorder="1" applyAlignment="1">
      <alignment vertical="center"/>
    </xf>
    <xf numFmtId="0" fontId="10" fillId="0" borderId="8" xfId="3" applyFont="1" applyFill="1" applyBorder="1" applyAlignment="1">
      <alignment vertical="center"/>
    </xf>
    <xf numFmtId="0" fontId="10" fillId="0" borderId="11" xfId="3" applyFont="1" applyFill="1" applyBorder="1" applyAlignment="1">
      <alignment vertical="center"/>
    </xf>
    <xf numFmtId="164" fontId="14" fillId="0" borderId="59" xfId="3" applyNumberFormat="1" applyFont="1" applyBorder="1" applyAlignment="1">
      <alignment vertical="center"/>
    </xf>
    <xf numFmtId="165" fontId="14" fillId="0" borderId="42" xfId="3" applyNumberFormat="1" applyFont="1" applyBorder="1" applyAlignment="1">
      <alignment vertical="center"/>
    </xf>
    <xf numFmtId="0" fontId="8" fillId="0" borderId="6" xfId="3" applyNumberFormat="1" applyFont="1" applyFill="1" applyBorder="1" applyAlignment="1">
      <alignment horizontal="centerContinuous" vertical="center"/>
    </xf>
    <xf numFmtId="0" fontId="10" fillId="0" borderId="10" xfId="3" applyNumberFormat="1" applyFont="1" applyFill="1" applyBorder="1" applyAlignment="1">
      <alignment vertical="center"/>
    </xf>
    <xf numFmtId="0" fontId="70" fillId="0" borderId="6" xfId="3" applyNumberFormat="1" applyFont="1" applyFill="1" applyBorder="1" applyAlignment="1">
      <alignment vertical="center"/>
    </xf>
    <xf numFmtId="0" fontId="14" fillId="0" borderId="10" xfId="3" applyFont="1" applyFill="1" applyBorder="1" applyAlignment="1">
      <alignment vertical="center"/>
    </xf>
    <xf numFmtId="167" fontId="14" fillId="0" borderId="7" xfId="3" applyNumberFormat="1" applyFont="1" applyFill="1" applyBorder="1" applyAlignment="1">
      <alignment vertical="center"/>
    </xf>
    <xf numFmtId="164" fontId="14" fillId="0" borderId="6" xfId="3" applyNumberFormat="1" applyFont="1" applyFill="1" applyBorder="1" applyAlignment="1">
      <alignment vertical="center"/>
    </xf>
    <xf numFmtId="164" fontId="14" fillId="0" borderId="10" xfId="3" applyNumberFormat="1" applyFont="1" applyBorder="1" applyAlignment="1">
      <alignment vertical="center"/>
    </xf>
    <xf numFmtId="165" fontId="14" fillId="0" borderId="10" xfId="3" applyNumberFormat="1" applyFont="1" applyBorder="1" applyAlignment="1">
      <alignment vertical="center"/>
    </xf>
    <xf numFmtId="173" fontId="14" fillId="0" borderId="7" xfId="3" applyNumberFormat="1" applyFont="1" applyFill="1" applyBorder="1" applyAlignment="1">
      <alignment vertical="center"/>
    </xf>
    <xf numFmtId="169" fontId="14" fillId="0" borderId="34" xfId="3" applyNumberFormat="1" applyFont="1" applyFill="1" applyBorder="1" applyAlignment="1">
      <alignment vertical="center"/>
    </xf>
    <xf numFmtId="169" fontId="14" fillId="0" borderId="13" xfId="3" applyNumberFormat="1" applyFont="1" applyFill="1" applyBorder="1" applyAlignment="1">
      <alignment vertical="center"/>
    </xf>
    <xf numFmtId="175" fontId="14" fillId="0" borderId="38" xfId="3" applyNumberFormat="1" applyFont="1" applyFill="1" applyBorder="1" applyAlignment="1">
      <alignment vertical="center"/>
    </xf>
    <xf numFmtId="0" fontId="10" fillId="0" borderId="39" xfId="3" applyNumberFormat="1" applyFont="1" applyFill="1" applyBorder="1" applyAlignment="1">
      <alignment vertical="center"/>
    </xf>
    <xf numFmtId="164" fontId="31" fillId="0" borderId="41" xfId="3" applyNumberFormat="1" applyFont="1" applyFill="1" applyBorder="1" applyAlignment="1">
      <alignment vertical="center"/>
    </xf>
    <xf numFmtId="167" fontId="14" fillId="0" borderId="41" xfId="3" applyNumberFormat="1" applyFont="1" applyFill="1" applyBorder="1" applyAlignment="1">
      <alignment vertical="center"/>
    </xf>
    <xf numFmtId="164" fontId="14" fillId="0" borderId="4" xfId="0" applyNumberFormat="1" applyFont="1" applyFill="1" applyBorder="1" applyAlignment="1">
      <alignment vertical="center"/>
    </xf>
    <xf numFmtId="164" fontId="29" fillId="0" borderId="8" xfId="0" applyNumberFormat="1" applyFont="1" applyFill="1" applyBorder="1" applyAlignment="1">
      <alignment vertical="center"/>
    </xf>
    <xf numFmtId="164" fontId="14" fillId="0" borderId="13" xfId="0" applyNumberFormat="1" applyFont="1" applyFill="1" applyBorder="1" applyAlignment="1">
      <alignment vertical="center"/>
    </xf>
    <xf numFmtId="164" fontId="14" fillId="0" borderId="14" xfId="0" applyNumberFormat="1" applyFont="1" applyBorder="1" applyAlignment="1">
      <alignment vertical="center"/>
    </xf>
    <xf numFmtId="165" fontId="14" fillId="0" borderId="42" xfId="3" applyNumberFormat="1" applyFont="1" applyFill="1" applyBorder="1" applyAlignment="1">
      <alignment vertical="center"/>
    </xf>
    <xf numFmtId="0" fontId="10" fillId="0" borderId="16" xfId="3" applyFont="1" applyFill="1" applyBorder="1" applyAlignment="1">
      <alignment vertical="center"/>
    </xf>
    <xf numFmtId="164" fontId="14" fillId="0" borderId="6" xfId="3" applyNumberFormat="1" applyFont="1" applyBorder="1" applyAlignment="1">
      <alignment vertical="center"/>
    </xf>
    <xf numFmtId="164" fontId="14" fillId="0" borderId="9" xfId="3" applyNumberFormat="1" applyFont="1" applyBorder="1" applyAlignment="1">
      <alignment vertical="center"/>
    </xf>
    <xf numFmtId="164" fontId="29" fillId="0" borderId="37" xfId="0" applyNumberFormat="1" applyFont="1" applyFill="1" applyBorder="1" applyAlignment="1">
      <alignment vertical="center"/>
    </xf>
    <xf numFmtId="164" fontId="14" fillId="0" borderId="34" xfId="0" applyNumberFormat="1" applyFont="1" applyFill="1" applyBorder="1" applyAlignment="1">
      <alignment vertical="center"/>
    </xf>
    <xf numFmtId="165" fontId="14" fillId="0" borderId="34" xfId="0" applyNumberFormat="1" applyFont="1" applyBorder="1" applyAlignment="1">
      <alignment vertical="center"/>
    </xf>
    <xf numFmtId="164" fontId="14" fillId="0" borderId="35" xfId="3" applyNumberFormat="1" applyFont="1" applyBorder="1" applyAlignment="1">
      <alignment vertical="center"/>
    </xf>
    <xf numFmtId="164" fontId="14" fillId="0" borderId="34" xfId="3" applyNumberFormat="1" applyFont="1" applyFill="1" applyBorder="1" applyAlignment="1">
      <alignment vertical="center"/>
    </xf>
    <xf numFmtId="164" fontId="50" fillId="0" borderId="5" xfId="0" applyNumberFormat="1" applyFont="1" applyFill="1" applyBorder="1" applyAlignment="1">
      <alignment vertical="center"/>
    </xf>
    <xf numFmtId="165" fontId="14" fillId="0" borderId="77" xfId="0" applyNumberFormat="1" applyFont="1" applyBorder="1" applyAlignment="1">
      <alignment vertical="center"/>
    </xf>
    <xf numFmtId="173" fontId="27" fillId="0" borderId="13" xfId="0" applyNumberFormat="1" applyFont="1" applyFill="1" applyBorder="1" applyAlignment="1">
      <alignment vertical="center"/>
    </xf>
    <xf numFmtId="164" fontId="14" fillId="0" borderId="9" xfId="0" applyNumberFormat="1" applyFont="1" applyFill="1" applyBorder="1" applyAlignment="1">
      <alignment vertical="center"/>
    </xf>
    <xf numFmtId="165" fontId="14" fillId="0" borderId="7" xfId="0" applyNumberFormat="1" applyFont="1" applyBorder="1" applyAlignment="1">
      <alignment vertical="center"/>
    </xf>
    <xf numFmtId="164" fontId="50" fillId="0" borderId="35" xfId="0" applyNumberFormat="1" applyFont="1" applyFill="1" applyBorder="1" applyAlignment="1">
      <alignment vertical="center"/>
    </xf>
    <xf numFmtId="168" fontId="27" fillId="0" borderId="4" xfId="0" applyNumberFormat="1" applyFont="1" applyFill="1" applyBorder="1" applyAlignment="1">
      <alignment horizontal="left" vertical="center"/>
    </xf>
    <xf numFmtId="164" fontId="27" fillId="0" borderId="11" xfId="0" applyNumberFormat="1" applyFont="1" applyFill="1" applyBorder="1" applyAlignment="1">
      <alignment vertical="center"/>
    </xf>
    <xf numFmtId="169" fontId="27" fillId="0" borderId="13" xfId="0" applyNumberFormat="1" applyFont="1" applyFill="1" applyBorder="1" applyAlignment="1">
      <alignment vertical="center"/>
    </xf>
    <xf numFmtId="168" fontId="27" fillId="0" borderId="35" xfId="0" applyNumberFormat="1" applyFont="1" applyFill="1" applyBorder="1" applyAlignment="1">
      <alignment horizontal="left" vertical="center"/>
    </xf>
    <xf numFmtId="169" fontId="27" fillId="0" borderId="38" xfId="0" applyNumberFormat="1" applyFont="1" applyFill="1" applyBorder="1" applyAlignment="1">
      <alignment vertical="center"/>
    </xf>
    <xf numFmtId="164" fontId="35" fillId="0" borderId="16" xfId="0" applyNumberFormat="1" applyFont="1" applyFill="1" applyBorder="1" applyAlignment="1">
      <alignment horizontal="centerContinuous" vertical="center"/>
    </xf>
    <xf numFmtId="164" fontId="10" fillId="0" borderId="39" xfId="0" applyNumberFormat="1" applyFont="1" applyFill="1" applyBorder="1" applyAlignment="1">
      <alignment horizontal="left" vertical="center"/>
    </xf>
    <xf numFmtId="164" fontId="35" fillId="0" borderId="40" xfId="0" applyNumberFormat="1" applyFont="1" applyFill="1" applyBorder="1" applyAlignment="1">
      <alignment horizontal="centerContinuous" vertical="center"/>
    </xf>
    <xf numFmtId="164" fontId="10" fillId="0" borderId="38" xfId="0" applyNumberFormat="1" applyFont="1" applyFill="1" applyBorder="1" applyAlignment="1">
      <alignment horizontal="right" vertical="center"/>
    </xf>
    <xf numFmtId="164" fontId="10" fillId="0" borderId="38" xfId="0" quotePrefix="1" applyNumberFormat="1" applyFont="1" applyFill="1" applyBorder="1" applyAlignment="1">
      <alignment horizontal="right" vertical="center"/>
    </xf>
    <xf numFmtId="168" fontId="14" fillId="0" borderId="11" xfId="3" applyNumberFormat="1" applyFont="1" applyBorder="1" applyAlignment="1">
      <alignment vertical="center"/>
    </xf>
    <xf numFmtId="168" fontId="14" fillId="0" borderId="35" xfId="0" applyNumberFormat="1" applyFont="1" applyFill="1" applyBorder="1" applyAlignment="1">
      <alignment vertical="center"/>
    </xf>
    <xf numFmtId="168" fontId="14" fillId="0" borderId="36" xfId="3" applyNumberFormat="1" applyFont="1" applyBorder="1" applyAlignment="1">
      <alignment vertical="center"/>
    </xf>
    <xf numFmtId="168" fontId="14" fillId="0" borderId="78" xfId="0" applyNumberFormat="1" applyFont="1" applyFill="1" applyBorder="1" applyAlignment="1">
      <alignment vertical="center"/>
    </xf>
    <xf numFmtId="168" fontId="14" fillId="0" borderId="79" xfId="3" applyNumberFormat="1" applyFont="1" applyBorder="1" applyAlignment="1">
      <alignment vertical="center"/>
    </xf>
    <xf numFmtId="164" fontId="57" fillId="0" borderId="0" xfId="3" applyNumberFormat="1" applyFont="1" applyFill="1" applyBorder="1" applyAlignment="1">
      <alignment vertical="center"/>
    </xf>
    <xf numFmtId="0" fontId="59" fillId="0" borderId="0" xfId="0" applyFont="1" applyFill="1" applyAlignment="1">
      <alignment vertical="center" wrapText="1"/>
    </xf>
    <xf numFmtId="0" fontId="7" fillId="0" borderId="0" xfId="0" applyFont="1" applyAlignment="1">
      <alignment horizontal="left" vertical="center" wrapText="1"/>
    </xf>
    <xf numFmtId="0" fontId="7" fillId="0" borderId="0" xfId="0" applyFont="1" applyAlignment="1">
      <alignment vertical="center" wrapText="1"/>
    </xf>
    <xf numFmtId="164" fontId="21" fillId="0" borderId="9" xfId="2" applyNumberFormat="1" applyFont="1" applyFill="1" applyBorder="1" applyAlignment="1" applyProtection="1">
      <alignment horizontal="left" vertical="center"/>
    </xf>
    <xf numFmtId="0" fontId="0" fillId="0" borderId="9" xfId="0" applyBorder="1" applyAlignment="1">
      <alignment horizontal="left" vertical="center"/>
    </xf>
    <xf numFmtId="164" fontId="1" fillId="0" borderId="0" xfId="0" applyNumberFormat="1" applyFont="1" applyAlignment="1">
      <alignment vertical="center" wrapText="1"/>
    </xf>
    <xf numFmtId="0" fontId="7" fillId="0" borderId="0" xfId="0" applyFont="1" applyAlignment="1">
      <alignment horizontal="justify" vertical="center" wrapText="1"/>
    </xf>
    <xf numFmtId="164" fontId="7" fillId="0" borderId="0" xfId="0" applyNumberFormat="1" applyFont="1" applyAlignment="1">
      <alignment vertical="center" wrapText="1"/>
    </xf>
    <xf numFmtId="164" fontId="38" fillId="0" borderId="0" xfId="4" applyNumberFormat="1" applyFont="1" applyAlignment="1">
      <alignment vertical="center" wrapText="1"/>
    </xf>
    <xf numFmtId="164" fontId="6" fillId="2" borderId="1" xfId="3" applyNumberFormat="1" applyFont="1" applyFill="1" applyBorder="1" applyAlignment="1">
      <alignment horizontal="center" vertical="center"/>
    </xf>
    <xf numFmtId="164" fontId="6" fillId="2" borderId="15" xfId="3" applyNumberFormat="1" applyFont="1" applyFill="1" applyBorder="1" applyAlignment="1">
      <alignment horizontal="center" vertical="center"/>
    </xf>
    <xf numFmtId="164" fontId="6" fillId="2" borderId="2" xfId="3" applyNumberFormat="1" applyFont="1" applyFill="1" applyBorder="1" applyAlignment="1">
      <alignment horizontal="center" vertical="center"/>
    </xf>
    <xf numFmtId="164" fontId="6" fillId="2" borderId="9" xfId="3" applyNumberFormat="1" applyFont="1" applyFill="1" applyBorder="1" applyAlignment="1">
      <alignment horizontal="center" vertical="center"/>
    </xf>
    <xf numFmtId="164" fontId="6" fillId="2" borderId="10" xfId="3" applyNumberFormat="1" applyFont="1" applyFill="1" applyBorder="1" applyAlignment="1">
      <alignment horizontal="center" vertical="center"/>
    </xf>
    <xf numFmtId="164" fontId="15" fillId="2" borderId="4"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164" fontId="15" fillId="2" borderId="1" xfId="0" applyNumberFormat="1" applyFont="1" applyFill="1" applyBorder="1" applyAlignment="1">
      <alignment horizontal="center" vertical="center"/>
    </xf>
    <xf numFmtId="164" fontId="15" fillId="2" borderId="15" xfId="0" applyNumberFormat="1" applyFont="1" applyFill="1" applyBorder="1" applyAlignment="1">
      <alignment horizontal="center" vertical="center"/>
    </xf>
    <xf numFmtId="164" fontId="14" fillId="2" borderId="4" xfId="0" applyNumberFormat="1" applyFont="1" applyFill="1" applyBorder="1" applyAlignment="1">
      <alignment horizontal="center" vertical="center"/>
    </xf>
    <xf numFmtId="164" fontId="14" fillId="2" borderId="11" xfId="0" applyNumberFormat="1" applyFont="1" applyFill="1" applyBorder="1" applyAlignment="1">
      <alignment horizontal="center" vertical="center"/>
    </xf>
    <xf numFmtId="164" fontId="14" fillId="2" borderId="6" xfId="0" applyNumberFormat="1" applyFont="1" applyFill="1" applyBorder="1" applyAlignment="1">
      <alignment horizontal="center" vertical="center"/>
    </xf>
    <xf numFmtId="164" fontId="14"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6" fillId="2" borderId="7" xfId="0" applyNumberFormat="1" applyFont="1" applyFill="1" applyBorder="1" applyAlignment="1">
      <alignment horizontal="center" vertical="center"/>
    </xf>
  </cellXfs>
  <cellStyles count="6">
    <cellStyle name="Euro" xfId="1"/>
    <cellStyle name="Hipervínculo" xfId="2" builtinId="8"/>
    <cellStyle name="Normal" xfId="0" builtinId="0"/>
    <cellStyle name="Normal 2" xfId="4"/>
    <cellStyle name="Normal 2 2" xfId="3"/>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000080"/>
      <color rgb="FFFFCCCC"/>
      <color rgb="FF333399"/>
      <color rgb="FFB2B2B2"/>
      <color rgb="FFDDDDDD"/>
      <color rgb="FF003366"/>
      <color rgb="FFFFFFCC"/>
      <color rgb="FFFF66FF"/>
      <color rgb="FF99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7.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9.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10.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200186</xdr:rowOff>
    </xdr:from>
    <xdr:to>
      <xdr:col>5</xdr:col>
      <xdr:colOff>600941</xdr:colOff>
      <xdr:row>4</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186"/>
          <a:ext cx="1877291" cy="45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15</xdr:row>
      <xdr:rowOff>0</xdr:rowOff>
    </xdr:from>
    <xdr:to>
      <xdr:col>4</xdr:col>
      <xdr:colOff>0</xdr:colOff>
      <xdr:row>50</xdr:row>
      <xdr:rowOff>0</xdr:rowOff>
    </xdr:to>
    <xdr:sp macro="" textlink="">
      <xdr:nvSpPr>
        <xdr:cNvPr id="11267" name="Text Box 3"/>
        <xdr:cNvSpPr txBox="1">
          <a:spLocks noChangeArrowheads="1"/>
        </xdr:cNvSpPr>
      </xdr:nvSpPr>
      <xdr:spPr bwMode="auto">
        <a:xfrm>
          <a:off x="1485900" y="2800350"/>
          <a:ext cx="314325" cy="6515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3</xdr:col>
      <xdr:colOff>0</xdr:colOff>
      <xdr:row>58</xdr:row>
      <xdr:rowOff>0</xdr:rowOff>
    </xdr:from>
    <xdr:to>
      <xdr:col>4</xdr:col>
      <xdr:colOff>0</xdr:colOff>
      <xdr:row>67</xdr:row>
      <xdr:rowOff>0</xdr:rowOff>
    </xdr:to>
    <xdr:sp macro="" textlink="">
      <xdr:nvSpPr>
        <xdr:cNvPr id="11268" name="Text Box 4"/>
        <xdr:cNvSpPr txBox="1">
          <a:spLocks noChangeArrowheads="1"/>
        </xdr:cNvSpPr>
      </xdr:nvSpPr>
      <xdr:spPr bwMode="auto">
        <a:xfrm>
          <a:off x="1485900" y="10477500"/>
          <a:ext cx="314325" cy="180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MANCOMUNIDADES (*)</a:t>
          </a:r>
        </a:p>
      </xdr:txBody>
    </xdr:sp>
    <xdr:clientData/>
  </xdr:twoCellAnchor>
  <xdr:twoCellAnchor>
    <xdr:from>
      <xdr:col>2</xdr:col>
      <xdr:colOff>0</xdr:colOff>
      <xdr:row>6</xdr:row>
      <xdr:rowOff>50006</xdr:rowOff>
    </xdr:from>
    <xdr:to>
      <xdr:col>10</xdr:col>
      <xdr:colOff>657225</xdr:colOff>
      <xdr:row>10</xdr:row>
      <xdr:rowOff>0</xdr:rowOff>
    </xdr:to>
    <xdr:sp macro="" textlink="">
      <xdr:nvSpPr>
        <xdr:cNvPr id="8" name="Text Box 2"/>
        <xdr:cNvSpPr txBox="1">
          <a:spLocks noChangeArrowheads="1"/>
        </xdr:cNvSpPr>
      </xdr:nvSpPr>
      <xdr:spPr bwMode="auto">
        <a:xfrm>
          <a:off x="1143000" y="1240631"/>
          <a:ext cx="6800850" cy="75009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wrap="square" lIns="27432" tIns="22860" rIns="0" bIns="22860" anchor="ctr" upright="1"/>
        <a:lstStyle/>
        <a:p>
          <a:pPr algn="l" rtl="0">
            <a:defRPr sz="1000"/>
          </a:pPr>
          <a:r>
            <a:rPr lang="es-ES" sz="1000" b="1" i="0" u="none" strike="noStrike" baseline="0">
              <a:solidFill>
                <a:sysClr val="windowText" lastClr="000000"/>
              </a:solidFill>
              <a:latin typeface="Arial"/>
              <a:cs typeface="Arial"/>
            </a:rPr>
            <a:t>Relación de entidades de ámbito foral, municipal y mancomunado y disponibilidad de recursos de Acogida específicos (pisos/centros), Asesoramiento Jurídico, Atención Psicológica</a:t>
          </a:r>
          <a:r>
            <a:rPr lang="es-ES" sz="1000" b="1" i="0" u="none" strike="noStrike" baseline="0">
              <a:solidFill>
                <a:sysClr val="windowText" lastClr="000000"/>
              </a:solidFill>
              <a:latin typeface="Arial" pitchFamily="34" charset="0"/>
              <a:cs typeface="Arial" pitchFamily="34" charset="0"/>
            </a:rPr>
            <a:t>, </a:t>
          </a:r>
          <a:r>
            <a:rPr lang="es-ES" sz="1000" b="1" i="0" baseline="0">
              <a:solidFill>
                <a:sysClr val="windowText" lastClr="000000"/>
              </a:solidFill>
              <a:effectLst/>
              <a:latin typeface="Arial" pitchFamily="34" charset="0"/>
              <a:ea typeface="+mn-ea"/>
              <a:cs typeface="Arial" pitchFamily="34" charset="0"/>
            </a:rPr>
            <a:t>Atención Comunitaria (programas de intervención socioeducativa y psicosocial), Menores y Atención Integral a víctimas de Violencia Sexual</a:t>
          </a:r>
          <a:r>
            <a:rPr lang="es-ES" sz="1000" b="1" i="0" u="none" strike="noStrike" baseline="0">
              <a:solidFill>
                <a:sysClr val="windowText" lastClr="000000"/>
              </a:solidFill>
              <a:latin typeface="Arial"/>
              <a:cs typeface="Arial"/>
            </a:rPr>
            <a:t>. Bizkaia. 2025.</a:t>
          </a:r>
          <a:r>
            <a:rPr lang="es-ES" sz="1000" b="0" i="0" u="none" strike="noStrike">
              <a:solidFill>
                <a:sysClr val="windowText" lastClr="000000"/>
              </a:solidFill>
              <a:effectLst/>
              <a:latin typeface="+mn-lt"/>
              <a:ea typeface="+mn-ea"/>
              <a:cs typeface="+mn-cs"/>
            </a:rPr>
            <a:t> </a:t>
          </a:r>
          <a:r>
            <a:rPr lang="es-ES">
              <a:solidFill>
                <a:sysClr val="windowText" lastClr="000000"/>
              </a:solidFill>
            </a:rPr>
            <a:t> </a:t>
          </a:r>
          <a:endParaRPr lang="es-ES" sz="1000" b="1" i="0" u="none" strike="noStrike" baseline="0">
            <a:solidFill>
              <a:sysClr val="windowText" lastClr="000000"/>
            </a:solidFill>
            <a:latin typeface="Arial"/>
            <a:cs typeface="Arial"/>
          </a:endParaRPr>
        </a:p>
      </xdr:txBody>
    </xdr:sp>
    <xdr:clientData/>
  </xdr:twoCellAnchor>
  <xdr:twoCellAnchor editAs="oneCell">
    <xdr:from>
      <xdr:col>0</xdr:col>
      <xdr:colOff>257175</xdr:colOff>
      <xdr:row>1</xdr:row>
      <xdr:rowOff>89160</xdr:rowOff>
    </xdr:from>
    <xdr:to>
      <xdr:col>1</xdr:col>
      <xdr:colOff>170783</xdr:colOff>
      <xdr:row>3</xdr:row>
      <xdr:rowOff>57728</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89686"/>
          <a:ext cx="676324" cy="276519"/>
        </a:xfrm>
        <a:prstGeom prst="rect">
          <a:avLst/>
        </a:prstGeom>
      </xdr:spPr>
    </xdr:pic>
    <xdr:clientData/>
  </xdr:twoCellAnchor>
  <xdr:twoCellAnchor editAs="oneCell">
    <xdr:from>
      <xdr:col>2</xdr:col>
      <xdr:colOff>0</xdr:colOff>
      <xdr:row>1</xdr:row>
      <xdr:rowOff>0</xdr:rowOff>
    </xdr:from>
    <xdr:to>
      <xdr:col>4</xdr:col>
      <xdr:colOff>1248641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3</xdr:col>
      <xdr:colOff>87923</xdr:colOff>
      <xdr:row>92</xdr:row>
      <xdr:rowOff>19050</xdr:rowOff>
    </xdr:from>
    <xdr:to>
      <xdr:col>9</xdr:col>
      <xdr:colOff>586153</xdr:colOff>
      <xdr:row>95</xdr:row>
      <xdr:rowOff>0</xdr:rowOff>
    </xdr:to>
    <xdr:sp macro="" textlink="">
      <xdr:nvSpPr>
        <xdr:cNvPr id="12" name="Text Box 6"/>
        <xdr:cNvSpPr txBox="1">
          <a:spLocks noChangeArrowheads="1"/>
        </xdr:cNvSpPr>
      </xdr:nvSpPr>
      <xdr:spPr bwMode="auto">
        <a:xfrm>
          <a:off x="1545248" y="17735550"/>
          <a:ext cx="5594105" cy="409575"/>
        </a:xfrm>
        <a:prstGeom prst="rect">
          <a:avLst/>
        </a:prstGeom>
        <a:noFill/>
        <a:ln>
          <a:noFill/>
        </a:ln>
        <a:extLst/>
      </xdr:spPr>
      <xdr:txBody>
        <a:bodyPr vertOverflow="clip" wrap="square" lIns="18288" tIns="22860" rIns="0" bIns="22860" anchor="ctr" upright="1"/>
        <a:lstStyle/>
        <a:p>
          <a:pPr rtl="0"/>
          <a:r>
            <a:rPr lang="es-ES" sz="1000" b="0" i="0" baseline="30000">
              <a:effectLst/>
              <a:latin typeface="+mn-lt"/>
              <a:ea typeface="+mn-ea"/>
              <a:cs typeface="Arial" panose="020B0604020202020204" pitchFamily="34" charset="0"/>
            </a:rPr>
            <a:t>* </a:t>
          </a:r>
          <a:r>
            <a:rPr lang="es-ES" sz="800" b="0" i="0" baseline="0">
              <a:effectLst/>
              <a:latin typeface="Arial" panose="020B0604020202020204" pitchFamily="34" charset="0"/>
              <a:ea typeface="+mn-ea"/>
              <a:cs typeface="Arial" panose="020B0604020202020204" pitchFamily="34" charset="0"/>
            </a:rPr>
            <a:t>Mancomunidades de municipios de Bizkaia para la prestación de servicios de índole social.</a:t>
          </a:r>
          <a:endParaRPr lang="es-ES" sz="800">
            <a:effectLst/>
            <a:latin typeface="Arial" panose="020B0604020202020204" pitchFamily="34" charset="0"/>
            <a:cs typeface="Arial" panose="020B0604020202020204" pitchFamily="34" charset="0"/>
          </a:endParaRPr>
        </a:p>
        <a:p>
          <a:pPr rtl="0" eaLnBrk="1" fontAlgn="auto" latinLnBrk="0" hangingPunct="1"/>
          <a:r>
            <a:rPr lang="es-ES" sz="1000" b="0" i="0" baseline="30000">
              <a:effectLst/>
              <a:latin typeface="+mn-lt"/>
              <a:ea typeface="+mn-ea"/>
              <a:cs typeface="Arial" panose="020B0604020202020204" pitchFamily="34" charset="0"/>
            </a:rPr>
            <a:t>3 </a:t>
          </a:r>
          <a:r>
            <a:rPr lang="es-ES" sz="800" b="0" i="0" baseline="0">
              <a:effectLst/>
              <a:latin typeface="Arial" panose="020B0604020202020204" pitchFamily="34" charset="0"/>
              <a:ea typeface="+mn-ea"/>
              <a:cs typeface="Arial" panose="020B0604020202020204" pitchFamily="34" charset="0"/>
            </a:rPr>
            <a:t>El servicio se pone en marcha el 01/06/2025.</a:t>
          </a:r>
          <a:endParaRPr lang="es-ES" sz="800">
            <a:effectLst/>
            <a:latin typeface="Arial" panose="020B0604020202020204" pitchFamily="34" charset="0"/>
            <a:cs typeface="Arial" panose="020B0604020202020204" pitchFamily="34" charset="0"/>
          </a:endParaRPr>
        </a:p>
      </xdr:txBody>
    </xdr:sp>
    <xdr:clientData/>
  </xdr:twoCellAnchor>
  <xdr:twoCellAnchor>
    <xdr:from>
      <xdr:col>3</xdr:col>
      <xdr:colOff>0</xdr:colOff>
      <xdr:row>52</xdr:row>
      <xdr:rowOff>0</xdr:rowOff>
    </xdr:from>
    <xdr:to>
      <xdr:col>10</xdr:col>
      <xdr:colOff>457200</xdr:colOff>
      <xdr:row>54</xdr:row>
      <xdr:rowOff>133350</xdr:rowOff>
    </xdr:to>
    <xdr:sp macro="" textlink="">
      <xdr:nvSpPr>
        <xdr:cNvPr id="13" name="Text Box 5"/>
        <xdr:cNvSpPr txBox="1">
          <a:spLocks noChangeArrowheads="1"/>
        </xdr:cNvSpPr>
      </xdr:nvSpPr>
      <xdr:spPr bwMode="auto">
        <a:xfrm>
          <a:off x="1457325" y="9658350"/>
          <a:ext cx="6286500" cy="476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0" anchor="t" upright="1"/>
        <a:lstStyle/>
        <a:p>
          <a:pPr rtl="0"/>
          <a:r>
            <a:rPr lang="es-ES" sz="1000" b="0" i="0" baseline="30000">
              <a:effectLst/>
              <a:latin typeface="+mn-lt"/>
              <a:ea typeface="+mn-ea"/>
              <a:cs typeface="Arial" pitchFamily="34" charset="0"/>
            </a:rPr>
            <a:t>1 </a:t>
          </a:r>
          <a:r>
            <a:rPr lang="es-ES" sz="800" b="0" i="0" baseline="0">
              <a:effectLst/>
              <a:latin typeface="Arial" panose="020B0604020202020204" pitchFamily="34" charset="0"/>
              <a:ea typeface="+mn-ea"/>
              <a:cs typeface="Arial" panose="020B0604020202020204" pitchFamily="34" charset="0"/>
            </a:rPr>
            <a:t>Las mujeres son derivadas al Programa de Atención Psicológica de la Diputación Foral de Bizkaia; existe un convenio con los Módulos Psico-sociales para atender a las víctimas si hubiera lista de espera.</a:t>
          </a:r>
          <a:endParaRPr lang="es-ES" sz="800">
            <a:effectLst/>
          </a:endParaRPr>
        </a:p>
        <a:p>
          <a:pPr rtl="0"/>
          <a:r>
            <a:rPr lang="es-ES" sz="1000" b="0" i="0" baseline="30000">
              <a:effectLst/>
              <a:latin typeface="+mn-lt"/>
              <a:ea typeface="+mn-ea"/>
              <a:cs typeface="Arial" panose="020B0604020202020204" pitchFamily="34" charset="0"/>
            </a:rPr>
            <a:t>2 </a:t>
          </a:r>
          <a:r>
            <a:rPr lang="es-ES" sz="800" b="0" i="0" baseline="0">
              <a:effectLst/>
              <a:latin typeface="Arial" panose="020B0604020202020204" pitchFamily="34" charset="0"/>
              <a:ea typeface="+mn-ea"/>
              <a:cs typeface="Arial" panose="020B0604020202020204" pitchFamily="34" charset="0"/>
            </a:rPr>
            <a:t>El servicio se pone en marcha el 01/06/2025.</a:t>
          </a:r>
        </a:p>
        <a:p>
          <a:pPr rtl="0"/>
          <a:endParaRPr lang="es-ES" sz="800">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13</xdr:row>
      <xdr:rowOff>0</xdr:rowOff>
    </xdr:from>
    <xdr:to>
      <xdr:col>45</xdr:col>
      <xdr:colOff>0</xdr:colOff>
      <xdr:row>14</xdr:row>
      <xdr:rowOff>0</xdr:rowOff>
    </xdr:to>
    <xdr:sp macro="" textlink="">
      <xdr:nvSpPr>
        <xdr:cNvPr id="5140" name="Text Box 2"/>
        <xdr:cNvSpPr txBox="1">
          <a:spLocks noChangeArrowheads="1"/>
        </xdr:cNvSpPr>
      </xdr:nvSpPr>
      <xdr:spPr bwMode="auto">
        <a:xfrm>
          <a:off x="1143000" y="1762125"/>
          <a:ext cx="102774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Atención Psicológica de la DFB. Series de evolución.</a:t>
          </a:r>
        </a:p>
      </xdr:txBody>
    </xdr:sp>
    <xdr:clientData/>
  </xdr:twoCellAnchor>
  <xdr:twoCellAnchor>
    <xdr:from>
      <xdr:col>3</xdr:col>
      <xdr:colOff>9526</xdr:colOff>
      <xdr:row>57</xdr:row>
      <xdr:rowOff>0</xdr:rowOff>
    </xdr:from>
    <xdr:to>
      <xdr:col>5</xdr:col>
      <xdr:colOff>0</xdr:colOff>
      <xdr:row>59</xdr:row>
      <xdr:rowOff>0</xdr:rowOff>
    </xdr:to>
    <xdr:sp macro="" textlink="">
      <xdr:nvSpPr>
        <xdr:cNvPr id="5133" name="Text Box 13"/>
        <xdr:cNvSpPr txBox="1">
          <a:spLocks noChangeArrowheads="1"/>
        </xdr:cNvSpPr>
      </xdr:nvSpPr>
      <xdr:spPr bwMode="auto">
        <a:xfrm>
          <a:off x="1219201" y="13382625"/>
          <a:ext cx="1514474"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VÍCTIMAS INDIRECTAS</a:t>
          </a:r>
        </a:p>
      </xdr:txBody>
    </xdr:sp>
    <xdr:clientData/>
  </xdr:twoCellAnchor>
  <xdr:twoCellAnchor editAs="oneCell">
    <xdr:from>
      <xdr:col>0</xdr:col>
      <xdr:colOff>257175</xdr:colOff>
      <xdr:row>1</xdr:row>
      <xdr:rowOff>96711</xdr:rowOff>
    </xdr:from>
    <xdr:to>
      <xdr:col>1</xdr:col>
      <xdr:colOff>170783</xdr:colOff>
      <xdr:row>3</xdr:row>
      <xdr:rowOff>56887</xdr:rowOff>
    </xdr:to>
    <xdr:pic>
      <xdr:nvPicPr>
        <xdr:cNvPr id="16" name="1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003"/>
          <a:ext cx="675608" cy="271903"/>
        </a:xfrm>
        <a:prstGeom prst="rect">
          <a:avLst/>
        </a:prstGeom>
      </xdr:spPr>
    </xdr:pic>
    <xdr:clientData/>
  </xdr:twoCellAnchor>
  <xdr:twoCellAnchor editAs="oneCell">
    <xdr:from>
      <xdr:col>2</xdr:col>
      <xdr:colOff>0</xdr:colOff>
      <xdr:row>1</xdr:row>
      <xdr:rowOff>0</xdr:rowOff>
    </xdr:from>
    <xdr:to>
      <xdr:col>32</xdr:col>
      <xdr:colOff>275359</xdr:colOff>
      <xdr:row>3</xdr:row>
      <xdr:rowOff>150935</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200025</xdr:colOff>
      <xdr:row>48</xdr:row>
      <xdr:rowOff>9525</xdr:rowOff>
    </xdr:from>
    <xdr:to>
      <xdr:col>4</xdr:col>
      <xdr:colOff>619124</xdr:colOff>
      <xdr:row>50</xdr:row>
      <xdr:rowOff>9525</xdr:rowOff>
    </xdr:to>
    <xdr:sp macro="" textlink="">
      <xdr:nvSpPr>
        <xdr:cNvPr id="6" name="Text Box 13"/>
        <xdr:cNvSpPr txBox="1">
          <a:spLocks noChangeArrowheads="1"/>
        </xdr:cNvSpPr>
      </xdr:nvSpPr>
      <xdr:spPr bwMode="auto">
        <a:xfrm>
          <a:off x="1343025" y="811530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VIOLENCIA SEXUAL</a:t>
          </a:r>
        </a:p>
      </xdr:txBody>
    </xdr:sp>
    <xdr:clientData/>
  </xdr:twoCellAnchor>
  <xdr:twoCellAnchor>
    <xdr:from>
      <xdr:col>2</xdr:col>
      <xdr:colOff>209550</xdr:colOff>
      <xdr:row>73</xdr:row>
      <xdr:rowOff>0</xdr:rowOff>
    </xdr:from>
    <xdr:to>
      <xdr:col>4</xdr:col>
      <xdr:colOff>628649</xdr:colOff>
      <xdr:row>75</xdr:row>
      <xdr:rowOff>0</xdr:rowOff>
    </xdr:to>
    <xdr:sp macro="" textlink="">
      <xdr:nvSpPr>
        <xdr:cNvPr id="7" name="Text Box 13"/>
        <xdr:cNvSpPr txBox="1">
          <a:spLocks noChangeArrowheads="1"/>
        </xdr:cNvSpPr>
      </xdr:nvSpPr>
      <xdr:spPr bwMode="auto">
        <a:xfrm>
          <a:off x="1352550" y="1316355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MENORES VÍCTIMAS</a:t>
          </a:r>
        </a:p>
      </xdr:txBody>
    </xdr:sp>
    <xdr:clientData/>
  </xdr:twoCellAnchor>
  <xdr:twoCellAnchor>
    <xdr:from>
      <xdr:col>3</xdr:col>
      <xdr:colOff>9525</xdr:colOff>
      <xdr:row>65</xdr:row>
      <xdr:rowOff>0</xdr:rowOff>
    </xdr:from>
    <xdr:to>
      <xdr:col>4</xdr:col>
      <xdr:colOff>647699</xdr:colOff>
      <xdr:row>67</xdr:row>
      <xdr:rowOff>0</xdr:rowOff>
    </xdr:to>
    <xdr:sp macro="" textlink="">
      <xdr:nvSpPr>
        <xdr:cNvPr id="8" name="Text Box 13"/>
        <xdr:cNvSpPr txBox="1">
          <a:spLocks noChangeArrowheads="1"/>
        </xdr:cNvSpPr>
      </xdr:nvSpPr>
      <xdr:spPr bwMode="auto">
        <a:xfrm>
          <a:off x="1371600" y="11477625"/>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PERSONAS AGRESORAS</a:t>
          </a:r>
        </a:p>
      </xdr:txBody>
    </xdr:sp>
    <xdr:clientData/>
  </xdr:twoCellAnchor>
  <xdr:twoCellAnchor>
    <xdr:from>
      <xdr:col>2</xdr:col>
      <xdr:colOff>104775</xdr:colOff>
      <xdr:row>8</xdr:row>
      <xdr:rowOff>0</xdr:rowOff>
    </xdr:from>
    <xdr:to>
      <xdr:col>63</xdr:col>
      <xdr:colOff>0</xdr:colOff>
      <xdr:row>12</xdr:row>
      <xdr:rowOff>0</xdr:rowOff>
    </xdr:to>
    <xdr:sp macro="" textlink="">
      <xdr:nvSpPr>
        <xdr:cNvPr id="4" name="3 CuadroTexto"/>
        <xdr:cNvSpPr txBox="1"/>
      </xdr:nvSpPr>
      <xdr:spPr>
        <a:xfrm>
          <a:off x="1247775" y="1676400"/>
          <a:ext cx="10944225" cy="704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spcAft>
              <a:spcPts val="300"/>
            </a:spcAft>
          </a:pPr>
          <a:r>
            <a:rPr lang="es-ES" sz="900" i="1">
              <a:solidFill>
                <a:srgbClr val="333399"/>
              </a:solidFill>
              <a:latin typeface="Arial" pitchFamily="34" charset="0"/>
              <a:cs typeface="Arial" pitchFamily="34" charset="0"/>
            </a:rPr>
            <a:t>Notas metodológicas: </a:t>
          </a:r>
        </a:p>
        <a:p>
          <a:pPr marL="171450" indent="-108000">
            <a:spcAft>
              <a:spcPts val="300"/>
            </a:spcAft>
            <a:buFont typeface="Arial" pitchFamily="34" charset="0"/>
            <a:buChar char="•"/>
          </a:pPr>
          <a:r>
            <a:rPr lang="es-ES" sz="900" i="1">
              <a:solidFill>
                <a:srgbClr val="333399"/>
              </a:solidFill>
              <a:latin typeface="Arial" pitchFamily="34" charset="0"/>
              <a:cs typeface="Arial" pitchFamily="34" charset="0"/>
            </a:rPr>
            <a:t>A mediados de 2023 el servicio pasó a denominarse «Servicio de Atención Psicológica a víctimas de violencia machista contra las mujeres», en sustitución del anterior «Servicio de atención psicológica de intervención familiar en supuestos de maltrato y agresiones sexuales». Las series se presentan de forma continua.</a:t>
          </a:r>
        </a:p>
        <a:p>
          <a:pPr marL="171450" indent="-108000">
            <a:spcAft>
              <a:spcPts val="300"/>
            </a:spcAft>
            <a:buFont typeface="Arial" pitchFamily="34" charset="0"/>
            <a:buChar char="•"/>
          </a:pPr>
          <a:r>
            <a:rPr lang="es-ES" sz="900" i="1">
              <a:solidFill>
                <a:srgbClr val="333399"/>
              </a:solidFill>
              <a:latin typeface="Arial" pitchFamily="34" charset="0"/>
              <a:cs typeface="Arial" pitchFamily="34" charset="0"/>
            </a:rPr>
            <a:t>Hasta 2023, la categoría «Casos nuevos» incluía los casos iniciados y los casos reabiertos en el año. Desde 2024, la información disponible no distingue entre ambas situaciones.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43000" y="1762125"/>
          <a:ext cx="5629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Atención Psicológica de la DFB. Violencia de pareja/expareja. Casos nuevos de mujeres víctimas. 2025</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1469"/>
          <a:ext cx="674558" cy="272949"/>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11</xdr:row>
      <xdr:rowOff>9525</xdr:rowOff>
    </xdr:from>
    <xdr:to>
      <xdr:col>11</xdr:col>
      <xdr:colOff>390524</xdr:colOff>
      <xdr:row>13</xdr:row>
      <xdr:rowOff>0</xdr:rowOff>
    </xdr:to>
    <xdr:sp macro="" textlink="">
      <xdr:nvSpPr>
        <xdr:cNvPr id="2" name="Text Box 1"/>
        <xdr:cNvSpPr txBox="1">
          <a:spLocks noChangeArrowheads="1"/>
        </xdr:cNvSpPr>
      </xdr:nvSpPr>
      <xdr:spPr bwMode="auto">
        <a:xfrm>
          <a:off x="1143000" y="2114550"/>
          <a:ext cx="6019799"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Atención Psicológica de la DFB. Violencia intrafamiliar. Casos nuevos de personas atendidas por sexo según relación con la persona agresora. 2025</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38100</xdr:colOff>
      <xdr:row>21</xdr:row>
      <xdr:rowOff>142875</xdr:rowOff>
    </xdr:from>
    <xdr:to>
      <xdr:col>10</xdr:col>
      <xdr:colOff>304800</xdr:colOff>
      <xdr:row>23</xdr:row>
      <xdr:rowOff>142875</xdr:rowOff>
    </xdr:to>
    <xdr:sp macro="" textlink="">
      <xdr:nvSpPr>
        <xdr:cNvPr id="5" name="Text Box 1"/>
        <xdr:cNvSpPr txBox="1">
          <a:spLocks noChangeArrowheads="1"/>
        </xdr:cNvSpPr>
      </xdr:nvSpPr>
      <xdr:spPr bwMode="auto">
        <a:xfrm>
          <a:off x="1181100" y="3838575"/>
          <a:ext cx="5334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Servicio de Atención Psicológica de la DFB. Violencia intrafamiliar. Casos nuevos de mujeres víctimas. 2025</a:t>
          </a:r>
        </a:p>
      </xdr:txBody>
    </xdr:sp>
    <xdr:clientData/>
  </xdr:twoCellAnchor>
  <xdr:twoCellAnchor>
    <xdr:from>
      <xdr:col>1</xdr:col>
      <xdr:colOff>333374</xdr:colOff>
      <xdr:row>8</xdr:row>
      <xdr:rowOff>0</xdr:rowOff>
    </xdr:from>
    <xdr:to>
      <xdr:col>12</xdr:col>
      <xdr:colOff>0</xdr:colOff>
      <xdr:row>10</xdr:row>
      <xdr:rowOff>0</xdr:rowOff>
    </xdr:to>
    <xdr:sp macro="" textlink="">
      <xdr:nvSpPr>
        <xdr:cNvPr id="6" name="CuadroTexto 5"/>
        <xdr:cNvSpPr txBox="1"/>
      </xdr:nvSpPr>
      <xdr:spPr>
        <a:xfrm>
          <a:off x="1095374" y="1647825"/>
          <a:ext cx="6096001"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ES" sz="900" b="1" i="1">
              <a:solidFill>
                <a:srgbClr val="333399"/>
              </a:solidFill>
              <a:latin typeface="Arial" pitchFamily="34" charset="0"/>
              <a:cs typeface="Arial" pitchFamily="34" charset="0"/>
            </a:rPr>
            <a:t>Nota:</a:t>
          </a:r>
          <a:r>
            <a:rPr lang="es-ES" sz="900" i="1">
              <a:solidFill>
                <a:srgbClr val="333399"/>
              </a:solidFill>
              <a:latin typeface="Arial" pitchFamily="34" charset="0"/>
              <a:cs typeface="Arial" pitchFamily="34" charset="0"/>
            </a:rPr>
            <a:t> Los casos de violencia sexual ejercida por familiares </a:t>
          </a:r>
          <a:r>
            <a:rPr lang="es-ES" sz="900" b="1" i="1">
              <a:solidFill>
                <a:srgbClr val="333399"/>
              </a:solidFill>
              <a:latin typeface="Arial" pitchFamily="34" charset="0"/>
              <a:cs typeface="Arial" pitchFamily="34" charset="0"/>
            </a:rPr>
            <a:t>no se contabilizan en esta hoja</a:t>
          </a:r>
          <a:r>
            <a:rPr lang="es-ES" sz="900" i="1">
              <a:solidFill>
                <a:srgbClr val="333399"/>
              </a:solidFill>
              <a:latin typeface="Arial" pitchFamily="34" charset="0"/>
              <a:cs typeface="Arial" pitchFamily="34" charset="0"/>
            </a:rPr>
            <a:t>, sino en las tablas de </a:t>
          </a:r>
          <a:r>
            <a:rPr lang="es-ES" sz="900" b="1" i="1">
              <a:solidFill>
                <a:srgbClr val="333399"/>
              </a:solidFill>
              <a:latin typeface="Arial" pitchFamily="34" charset="0"/>
              <a:cs typeface="Arial" pitchFamily="34" charset="0"/>
            </a:rPr>
            <a:t>violencia sexual</a:t>
          </a:r>
          <a:r>
            <a:rPr lang="es-ES" sz="900" i="1">
              <a:solidFill>
                <a:srgbClr val="333399"/>
              </a:solidFill>
              <a:latin typeface="Arial" pitchFamily="34" charset="0"/>
              <a:cs typeface="Arial" pitchFamily="34" charset="0"/>
            </a:rPr>
            <a:t> (hoja </a:t>
          </a:r>
          <a:r>
            <a:rPr lang="es-ES" sz="900" b="1" i="1">
              <a:solidFill>
                <a:srgbClr val="333399"/>
              </a:solidFill>
              <a:latin typeface="Arial" pitchFamily="34" charset="0"/>
              <a:cs typeface="Arial" pitchFamily="34" charset="0"/>
            </a:rPr>
            <a:t>FORAL_4</a:t>
          </a:r>
          <a:r>
            <a:rPr lang="es-ES" sz="900" i="1">
              <a:solidFill>
                <a:srgbClr val="333399"/>
              </a:solidFill>
              <a:latin typeface="Arial" pitchFamily="34" charset="0"/>
              <a:cs typeface="Arial" pitchFamily="34" charset="0"/>
            </a:rPr>
            <a:t>).</a:t>
          </a:r>
          <a:endParaRPr lang="es-ES" sz="900" b="1" i="1">
            <a:solidFill>
              <a:srgbClr val="333399"/>
            </a:solidFill>
            <a:latin typeface="Arial" pitchFamily="34" charset="0"/>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635001</xdr:colOff>
      <xdr:row>10</xdr:row>
      <xdr:rowOff>0</xdr:rowOff>
    </xdr:to>
    <xdr:sp macro="" textlink="">
      <xdr:nvSpPr>
        <xdr:cNvPr id="12303" name="Text Box 1"/>
        <xdr:cNvSpPr txBox="1">
          <a:spLocks noChangeArrowheads="1"/>
        </xdr:cNvSpPr>
      </xdr:nvSpPr>
      <xdr:spPr bwMode="auto">
        <a:xfrm>
          <a:off x="1143000" y="1533525"/>
          <a:ext cx="5664201" cy="133350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Servicio de Atención Psicológica de la DFB. Violencia sexual. Casos nuevos de personas atendidas por sexo según relación con la persona agresora. 2025.</a:t>
          </a:r>
        </a:p>
      </xdr:txBody>
    </xdr:sp>
    <xdr:clientData/>
  </xdr:twoCellAnchor>
  <xdr:twoCellAnchor editAs="oneCell">
    <xdr:from>
      <xdr:col>0</xdr:col>
      <xdr:colOff>247650</xdr:colOff>
      <xdr:row>1</xdr:row>
      <xdr:rowOff>97340</xdr:rowOff>
    </xdr:from>
    <xdr:to>
      <xdr:col>1</xdr:col>
      <xdr:colOff>161258</xdr:colOff>
      <xdr:row>3</xdr:row>
      <xdr:rowOff>65908</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95548"/>
          <a:ext cx="673406" cy="276892"/>
        </a:xfrm>
        <a:prstGeom prst="rect">
          <a:avLst/>
        </a:prstGeom>
      </xdr:spPr>
    </xdr:pic>
    <xdr:clientData/>
  </xdr:twoCellAnchor>
  <xdr:twoCellAnchor editAs="oneCell">
    <xdr:from>
      <xdr:col>2</xdr:col>
      <xdr:colOff>0</xdr:colOff>
      <xdr:row>1</xdr:row>
      <xdr:rowOff>0</xdr:rowOff>
    </xdr:from>
    <xdr:to>
      <xdr:col>5</xdr:col>
      <xdr:colOff>381866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1</xdr:colOff>
      <xdr:row>28</xdr:row>
      <xdr:rowOff>9525</xdr:rowOff>
    </xdr:from>
    <xdr:to>
      <xdr:col>10</xdr:col>
      <xdr:colOff>1</xdr:colOff>
      <xdr:row>30</xdr:row>
      <xdr:rowOff>9525</xdr:rowOff>
    </xdr:to>
    <xdr:sp macro="" textlink="">
      <xdr:nvSpPr>
        <xdr:cNvPr id="6" name="Text Box 1"/>
        <xdr:cNvSpPr txBox="1">
          <a:spLocks noChangeArrowheads="1"/>
        </xdr:cNvSpPr>
      </xdr:nvSpPr>
      <xdr:spPr bwMode="auto">
        <a:xfrm>
          <a:off x="1143001" y="3781425"/>
          <a:ext cx="50292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 </a:t>
          </a:r>
          <a:r>
            <a:rPr lang="es-ES" sz="1000" b="0" i="0" u="none" strike="noStrike" baseline="0">
              <a:solidFill>
                <a:srgbClr val="000000"/>
              </a:solidFill>
              <a:latin typeface="Arial"/>
              <a:cs typeface="Arial"/>
            </a:rPr>
            <a:t>Servicio de Atención Psicológica de la DFB. Violencia sexual. Casos nuevos de mujeres víctimas. 2025.</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8</xdr:row>
      <xdr:rowOff>0</xdr:rowOff>
    </xdr:from>
    <xdr:to>
      <xdr:col>11</xdr:col>
      <xdr:colOff>66674</xdr:colOff>
      <xdr:row>8</xdr:row>
      <xdr:rowOff>180975</xdr:rowOff>
    </xdr:to>
    <xdr:sp macro="" textlink="">
      <xdr:nvSpPr>
        <xdr:cNvPr id="2" name="Text Box 1"/>
        <xdr:cNvSpPr txBox="1">
          <a:spLocks noChangeArrowheads="1"/>
        </xdr:cNvSpPr>
      </xdr:nvSpPr>
      <xdr:spPr bwMode="auto">
        <a:xfrm>
          <a:off x="1152525" y="1533525"/>
          <a:ext cx="5714999" cy="180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 </a:t>
          </a:r>
          <a:r>
            <a:rPr lang="es-ES" sz="1000" b="0" i="0" u="none" strike="noStrike" baseline="0">
              <a:solidFill>
                <a:srgbClr val="000000"/>
              </a:solidFill>
              <a:latin typeface="Arial"/>
              <a:cs typeface="Arial"/>
            </a:rPr>
            <a:t>Servicio de Atención Psicológica de la DFB. Casos nuevos de víctimas indirectas. 2025.</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286616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114301</xdr:colOff>
      <xdr:row>10</xdr:row>
      <xdr:rowOff>0</xdr:rowOff>
    </xdr:to>
    <xdr:sp macro="" textlink="">
      <xdr:nvSpPr>
        <xdr:cNvPr id="2" name="Text Box 1"/>
        <xdr:cNvSpPr txBox="1">
          <a:spLocks noChangeArrowheads="1"/>
        </xdr:cNvSpPr>
      </xdr:nvSpPr>
      <xdr:spPr bwMode="auto">
        <a:xfrm>
          <a:off x="1143000" y="1762125"/>
          <a:ext cx="5743576"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 </a:t>
          </a:r>
          <a:r>
            <a:rPr lang="es-ES" sz="1000" b="0" i="0" u="none" strike="noStrike" baseline="0">
              <a:solidFill>
                <a:srgbClr val="000000"/>
              </a:solidFill>
              <a:latin typeface="Arial"/>
              <a:cs typeface="Arial"/>
            </a:rPr>
            <a:t>Servicio de Atención Psicológica de la DFB. Casos nuevos de personas agresoras por sexo y tipo de violencia (relación con la víctima). 2025</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0</xdr:colOff>
      <xdr:row>27</xdr:row>
      <xdr:rowOff>0</xdr:rowOff>
    </xdr:from>
    <xdr:to>
      <xdr:col>11</xdr:col>
      <xdr:colOff>123825</xdr:colOff>
      <xdr:row>28</xdr:row>
      <xdr:rowOff>38100</xdr:rowOff>
    </xdr:to>
    <xdr:sp macro="" textlink="">
      <xdr:nvSpPr>
        <xdr:cNvPr id="5" name="Text Box 1"/>
        <xdr:cNvSpPr txBox="1">
          <a:spLocks noChangeArrowheads="1"/>
        </xdr:cNvSpPr>
      </xdr:nvSpPr>
      <xdr:spPr bwMode="auto">
        <a:xfrm>
          <a:off x="1143000" y="47339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 </a:t>
          </a:r>
          <a:r>
            <a:rPr lang="es-ES" sz="1000" b="0" i="0" u="none" strike="noStrike" baseline="0">
              <a:solidFill>
                <a:srgbClr val="000000"/>
              </a:solidFill>
              <a:latin typeface="Arial"/>
              <a:cs typeface="Arial"/>
            </a:rPr>
            <a:t>Servicio de Atención Psicológica de la DFB. Casos nuevos de hombres agresores. 2025</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123825</xdr:colOff>
      <xdr:row>9</xdr:row>
      <xdr:rowOff>38100</xdr:rowOff>
    </xdr:to>
    <xdr:sp macro="" textlink="">
      <xdr:nvSpPr>
        <xdr:cNvPr id="2" name="Text Box 1"/>
        <xdr:cNvSpPr txBox="1">
          <a:spLocks noChangeArrowheads="1"/>
        </xdr:cNvSpPr>
      </xdr:nvSpPr>
      <xdr:spPr bwMode="auto">
        <a:xfrm>
          <a:off x="1143000" y="1762125"/>
          <a:ext cx="5753100" cy="238125"/>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 </a:t>
          </a:r>
          <a:r>
            <a:rPr lang="es-ES" sz="1000" b="0" i="0" u="none" strike="noStrike" baseline="0">
              <a:solidFill>
                <a:srgbClr val="000000"/>
              </a:solidFill>
              <a:latin typeface="Arial"/>
              <a:cs typeface="Arial"/>
            </a:rPr>
            <a:t>Servicio de Atención Psicológica de la DFB. Casos nuevos de menores víctimas. 2025</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219075</xdr:colOff>
      <xdr:row>25</xdr:row>
      <xdr:rowOff>0</xdr:rowOff>
    </xdr:from>
    <xdr:to>
      <xdr:col>4</xdr:col>
      <xdr:colOff>866775</xdr:colOff>
      <xdr:row>27</xdr:row>
      <xdr:rowOff>0</xdr:rowOff>
    </xdr:to>
    <xdr:sp macro="" textlink="">
      <xdr:nvSpPr>
        <xdr:cNvPr id="5" name="Text Box 32"/>
        <xdr:cNvSpPr txBox="1">
          <a:spLocks noChangeArrowheads="1"/>
        </xdr:cNvSpPr>
      </xdr:nvSpPr>
      <xdr:spPr bwMode="auto">
        <a:xfrm>
          <a:off x="1362075" y="4581525"/>
          <a:ext cx="11334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EDAD</a:t>
          </a:r>
        </a:p>
      </xdr:txBody>
    </xdr:sp>
    <xdr:clientData/>
  </xdr:twoCellAnchor>
  <xdr:twoCellAnchor>
    <xdr:from>
      <xdr:col>2</xdr:col>
      <xdr:colOff>0</xdr:colOff>
      <xdr:row>44</xdr:row>
      <xdr:rowOff>0</xdr:rowOff>
    </xdr:from>
    <xdr:to>
      <xdr:col>11</xdr:col>
      <xdr:colOff>1</xdr:colOff>
      <xdr:row>46</xdr:row>
      <xdr:rowOff>0</xdr:rowOff>
    </xdr:to>
    <xdr:sp macro="" textlink="">
      <xdr:nvSpPr>
        <xdr:cNvPr id="6" name="Text Box 1"/>
        <xdr:cNvSpPr txBox="1">
          <a:spLocks noChangeArrowheads="1"/>
        </xdr:cNvSpPr>
      </xdr:nvSpPr>
      <xdr:spPr bwMode="auto">
        <a:xfrm>
          <a:off x="1143000" y="8382000"/>
          <a:ext cx="5629276" cy="40005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11. </a:t>
          </a:r>
          <a:r>
            <a:rPr lang="es-ES" sz="1000" b="0" i="0" u="none" strike="noStrike" baseline="0">
              <a:solidFill>
                <a:srgbClr val="000000"/>
              </a:solidFill>
              <a:latin typeface="Arial"/>
              <a:cs typeface="Arial"/>
            </a:rPr>
            <a:t>Servicio de Atención Psicológica </a:t>
          </a:r>
          <a:r>
            <a:rPr lang="es-ES" sz="1000" b="0" i="0" baseline="0">
              <a:effectLst/>
              <a:latin typeface="Arial" panose="020B0604020202020204" pitchFamily="34" charset="0"/>
              <a:ea typeface="+mn-ea"/>
              <a:cs typeface="Arial" panose="020B0604020202020204" pitchFamily="34" charset="0"/>
            </a:rPr>
            <a:t>de la DFB</a:t>
          </a:r>
          <a:r>
            <a:rPr lang="es-ES" sz="1000" b="0" i="0" u="none" strike="noStrike" baseline="0">
              <a:solidFill>
                <a:srgbClr val="000000"/>
              </a:solidFill>
              <a:latin typeface="Arial" panose="020B0604020202020204" pitchFamily="34" charset="0"/>
              <a:cs typeface="Arial" panose="020B0604020202020204" pitchFamily="34" charset="0"/>
            </a:rPr>
            <a:t>. </a:t>
          </a:r>
          <a:r>
            <a:rPr lang="es-ES" sz="1000" b="0" i="0" u="none" strike="noStrike" baseline="0">
              <a:solidFill>
                <a:srgbClr val="000000"/>
              </a:solidFill>
              <a:latin typeface="Arial"/>
              <a:cs typeface="Arial"/>
            </a:rPr>
            <a:t>Casos nuevos de menores víctimas de violencia sexual. 2025</a:t>
          </a:r>
        </a:p>
      </xdr:txBody>
    </xdr:sp>
    <xdr:clientData/>
  </xdr:twoCellAnchor>
  <xdr:twoCellAnchor>
    <xdr:from>
      <xdr:col>4</xdr:col>
      <xdr:colOff>171450</xdr:colOff>
      <xdr:row>49</xdr:row>
      <xdr:rowOff>0</xdr:rowOff>
    </xdr:from>
    <xdr:to>
      <xdr:col>6</xdr:col>
      <xdr:colOff>304800</xdr:colOff>
      <xdr:row>51</xdr:row>
      <xdr:rowOff>0</xdr:rowOff>
    </xdr:to>
    <xdr:sp macro="" textlink="">
      <xdr:nvSpPr>
        <xdr:cNvPr id="7" name="Text Box 32"/>
        <xdr:cNvSpPr txBox="1">
          <a:spLocks noChangeArrowheads="1"/>
        </xdr:cNvSpPr>
      </xdr:nvSpPr>
      <xdr:spPr bwMode="auto">
        <a:xfrm>
          <a:off x="1800225" y="9153525"/>
          <a:ext cx="17811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PERSONA AGRESORA</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380999</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33474" y="1533525"/>
          <a:ext cx="6029326" cy="438151"/>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ysClr val="windowText" lastClr="000000"/>
              </a:solidFill>
              <a:latin typeface="Arial"/>
              <a:cs typeface="Arial"/>
            </a:rPr>
            <a:t>Tabla 12. </a:t>
          </a:r>
          <a:r>
            <a:rPr lang="es-ES" sz="1000" b="0" i="0" u="none" strike="noStrike" baseline="0">
              <a:solidFill>
                <a:sysClr val="windowText" lastClr="000000"/>
              </a:solidFill>
              <a:latin typeface="Arial"/>
              <a:cs typeface="Arial"/>
            </a:rPr>
            <a:t>Atención psicológica. Municipios y mancomunidades del THB con servicio de atención psicológica</a:t>
          </a:r>
          <a:r>
            <a:rPr lang="es-ES" sz="1000" b="0" i="0" u="none" strike="noStrike" baseline="30000">
              <a:solidFill>
                <a:sysClr val="windowText" lastClr="000000"/>
              </a:solidFill>
              <a:latin typeface="Arial"/>
              <a:cs typeface="Arial"/>
            </a:rPr>
            <a:t>1</a:t>
          </a:r>
          <a:r>
            <a:rPr lang="es-ES" sz="1000" b="0" i="0" u="none" strike="noStrike" baseline="0">
              <a:solidFill>
                <a:sysClr val="windowText" lastClr="000000"/>
              </a:solidFill>
              <a:latin typeface="Arial"/>
              <a:cs typeface="Arial"/>
            </a:rPr>
            <a:t>. Total de casos de mujeres con problemática de violencia según tipo. 2025.</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3" name="Text Box 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30</xdr:row>
      <xdr:rowOff>0</xdr:rowOff>
    </xdr:from>
    <xdr:to>
      <xdr:col>3</xdr:col>
      <xdr:colOff>0</xdr:colOff>
      <xdr:row>33</xdr:row>
      <xdr:rowOff>0</xdr:rowOff>
    </xdr:to>
    <xdr:sp macro="" textlink="">
      <xdr:nvSpPr>
        <xdr:cNvPr id="4" name="Text Box 6"/>
        <xdr:cNvSpPr txBox="1">
          <a:spLocks noChangeArrowheads="1"/>
        </xdr:cNvSpPr>
      </xdr:nvSpPr>
      <xdr:spPr bwMode="auto">
        <a:xfrm>
          <a:off x="1165860" y="5440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12</xdr:row>
      <xdr:rowOff>352424</xdr:rowOff>
    </xdr:from>
    <xdr:to>
      <xdr:col>3</xdr:col>
      <xdr:colOff>0</xdr:colOff>
      <xdr:row>29</xdr:row>
      <xdr:rowOff>200024</xdr:rowOff>
    </xdr:to>
    <xdr:sp macro="" textlink="">
      <xdr:nvSpPr>
        <xdr:cNvPr id="5" name="Text Box 8"/>
        <xdr:cNvSpPr txBox="1">
          <a:spLocks noChangeArrowheads="1"/>
        </xdr:cNvSpPr>
      </xdr:nvSpPr>
      <xdr:spPr bwMode="auto">
        <a:xfrm>
          <a:off x="1133475" y="2571749"/>
          <a:ext cx="266700" cy="3400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11</xdr:row>
      <xdr:rowOff>0</xdr:rowOff>
    </xdr:from>
    <xdr:to>
      <xdr:col>5</xdr:col>
      <xdr:colOff>0</xdr:colOff>
      <xdr:row>11</xdr:row>
      <xdr:rowOff>0</xdr:rowOff>
    </xdr:to>
    <xdr:sp macro="" textlink="">
      <xdr:nvSpPr>
        <xdr:cNvPr id="6" name="Text Box 9"/>
        <xdr:cNvSpPr txBox="1">
          <a:spLocks noChangeArrowheads="1"/>
        </xdr:cNvSpPr>
      </xdr:nvSpPr>
      <xdr:spPr bwMode="auto">
        <a:xfrm>
          <a:off x="2735580" y="2209800"/>
          <a:ext cx="6477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5</xdr:col>
      <xdr:colOff>0</xdr:colOff>
      <xdr:row>11</xdr:row>
      <xdr:rowOff>0</xdr:rowOff>
    </xdr:from>
    <xdr:to>
      <xdr:col>6</xdr:col>
      <xdr:colOff>0</xdr:colOff>
      <xdr:row>11</xdr:row>
      <xdr:rowOff>0</xdr:rowOff>
    </xdr:to>
    <xdr:sp macro="" textlink="">
      <xdr:nvSpPr>
        <xdr:cNvPr id="7" name="Text Box 10"/>
        <xdr:cNvSpPr txBox="1">
          <a:spLocks noChangeArrowheads="1"/>
        </xdr:cNvSpPr>
      </xdr:nvSpPr>
      <xdr:spPr bwMode="auto">
        <a:xfrm>
          <a:off x="3383280" y="2209800"/>
          <a:ext cx="70866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8" name="Text Box 1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11</xdr:row>
      <xdr:rowOff>0</xdr:rowOff>
    </xdr:from>
    <xdr:to>
      <xdr:col>5</xdr:col>
      <xdr:colOff>0</xdr:colOff>
      <xdr:row>13</xdr:row>
      <xdr:rowOff>0</xdr:rowOff>
    </xdr:to>
    <xdr:sp macro="" textlink="">
      <xdr:nvSpPr>
        <xdr:cNvPr id="9" name="Text Box 27"/>
        <xdr:cNvSpPr txBox="1">
          <a:spLocks noChangeArrowheads="1"/>
        </xdr:cNvSpPr>
      </xdr:nvSpPr>
      <xdr:spPr bwMode="auto">
        <a:xfrm>
          <a:off x="2735580" y="2209800"/>
          <a:ext cx="6477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Población</a:t>
          </a:r>
        </a:p>
        <a:p>
          <a:pPr algn="ctr" rtl="0">
            <a:defRPr sz="1000"/>
          </a:pPr>
          <a:r>
            <a:rPr lang="es-ES" sz="800" b="1" i="0" u="none" strike="noStrike" baseline="0">
              <a:solidFill>
                <a:srgbClr val="000000"/>
              </a:solidFill>
              <a:latin typeface="Arial"/>
              <a:cs typeface="Arial"/>
            </a:rPr>
            <a:t>mujeres</a:t>
          </a:r>
          <a:r>
            <a:rPr lang="es-ES" sz="800" b="1" i="0" u="none" strike="noStrike" baseline="30000">
              <a:solidFill>
                <a:srgbClr val="000000"/>
              </a:solidFill>
              <a:latin typeface="Arial"/>
              <a:cs typeface="Arial"/>
            </a:rPr>
            <a:t>2</a:t>
          </a:r>
        </a:p>
      </xdr:txBody>
    </xdr:sp>
    <xdr:clientData/>
  </xdr:twoCellAnchor>
  <xdr:twoCellAnchor>
    <xdr:from>
      <xdr:col>5</xdr:col>
      <xdr:colOff>0</xdr:colOff>
      <xdr:row>11</xdr:row>
      <xdr:rowOff>0</xdr:rowOff>
    </xdr:from>
    <xdr:to>
      <xdr:col>6</xdr:col>
      <xdr:colOff>0</xdr:colOff>
      <xdr:row>13</xdr:row>
      <xdr:rowOff>0</xdr:rowOff>
    </xdr:to>
    <xdr:sp macro="" textlink="">
      <xdr:nvSpPr>
        <xdr:cNvPr id="10" name="Text Box 28"/>
        <xdr:cNvSpPr txBox="1">
          <a:spLocks noChangeArrowheads="1"/>
        </xdr:cNvSpPr>
      </xdr:nvSpPr>
      <xdr:spPr bwMode="auto">
        <a:xfrm>
          <a:off x="3383280" y="2209800"/>
          <a:ext cx="70866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6</xdr:col>
      <xdr:colOff>0</xdr:colOff>
      <xdr:row>11</xdr:row>
      <xdr:rowOff>0</xdr:rowOff>
    </xdr:from>
    <xdr:to>
      <xdr:col>7</xdr:col>
      <xdr:colOff>0</xdr:colOff>
      <xdr:row>13</xdr:row>
      <xdr:rowOff>0</xdr:rowOff>
    </xdr:to>
    <xdr:sp macro="" textlink="">
      <xdr:nvSpPr>
        <xdr:cNvPr id="11" name="Text Box 29"/>
        <xdr:cNvSpPr txBox="1">
          <a:spLocks noChangeArrowheads="1"/>
        </xdr:cNvSpPr>
      </xdr:nvSpPr>
      <xdr:spPr bwMode="auto">
        <a:xfrm>
          <a:off x="4091940" y="2209800"/>
          <a:ext cx="6553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2</xdr:col>
      <xdr:colOff>0</xdr:colOff>
      <xdr:row>11</xdr:row>
      <xdr:rowOff>0</xdr:rowOff>
    </xdr:from>
    <xdr:to>
      <xdr:col>4</xdr:col>
      <xdr:colOff>0</xdr:colOff>
      <xdr:row>13</xdr:row>
      <xdr:rowOff>0</xdr:rowOff>
    </xdr:to>
    <xdr:sp macro="" textlink="">
      <xdr:nvSpPr>
        <xdr:cNvPr id="12" name="Text Box 30"/>
        <xdr:cNvSpPr txBox="1">
          <a:spLocks noChangeArrowheads="1"/>
        </xdr:cNvSpPr>
      </xdr:nvSpPr>
      <xdr:spPr bwMode="auto">
        <a:xfrm>
          <a:off x="1165860" y="2209800"/>
          <a:ext cx="15697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49</xdr:row>
      <xdr:rowOff>0</xdr:rowOff>
    </xdr:from>
    <xdr:to>
      <xdr:col>10</xdr:col>
      <xdr:colOff>561975</xdr:colOff>
      <xdr:row>51</xdr:row>
      <xdr:rowOff>0</xdr:rowOff>
    </xdr:to>
    <xdr:sp macro="" textlink="">
      <xdr:nvSpPr>
        <xdr:cNvPr id="13" name="Text Box 32"/>
        <xdr:cNvSpPr txBox="1">
          <a:spLocks noChangeArrowheads="1"/>
        </xdr:cNvSpPr>
      </xdr:nvSpPr>
      <xdr:spPr bwMode="auto">
        <a:xfrm>
          <a:off x="1165860" y="9517380"/>
          <a:ext cx="6109335" cy="39624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13.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de pareja/expareja. 2025.</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14" name="Text Box 33"/>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71</xdr:row>
      <xdr:rowOff>0</xdr:rowOff>
    </xdr:from>
    <xdr:to>
      <xdr:col>3</xdr:col>
      <xdr:colOff>0</xdr:colOff>
      <xdr:row>74</xdr:row>
      <xdr:rowOff>0</xdr:rowOff>
    </xdr:to>
    <xdr:sp macro="" textlink="">
      <xdr:nvSpPr>
        <xdr:cNvPr id="15" name="Text Box 35"/>
        <xdr:cNvSpPr txBox="1">
          <a:spLocks noChangeArrowheads="1"/>
        </xdr:cNvSpPr>
      </xdr:nvSpPr>
      <xdr:spPr bwMode="auto">
        <a:xfrm>
          <a:off x="1165860" y="13441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53</xdr:row>
      <xdr:rowOff>476249</xdr:rowOff>
    </xdr:from>
    <xdr:to>
      <xdr:col>3</xdr:col>
      <xdr:colOff>0</xdr:colOff>
      <xdr:row>71</xdr:row>
      <xdr:rowOff>19049</xdr:rowOff>
    </xdr:to>
    <xdr:sp macro="" textlink="">
      <xdr:nvSpPr>
        <xdr:cNvPr id="16" name="Text Box 36"/>
        <xdr:cNvSpPr txBox="1">
          <a:spLocks noChangeArrowheads="1"/>
        </xdr:cNvSpPr>
      </xdr:nvSpPr>
      <xdr:spPr bwMode="auto">
        <a:xfrm>
          <a:off x="1133475" y="10944224"/>
          <a:ext cx="266700" cy="3419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7" name="Text Box 37"/>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8" name="Text Box 38"/>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9" name="Text Box 39"/>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0" name="Text Box 40"/>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1" name="Text Box 41"/>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22" name="Text Box 42"/>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3" name="Text Box 43"/>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4" name="Text Box 44"/>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5" name="Text Box 45"/>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6" name="Text Box 46"/>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7" name="Text Box 47"/>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52</xdr:row>
      <xdr:rowOff>9525</xdr:rowOff>
    </xdr:from>
    <xdr:to>
      <xdr:col>4</xdr:col>
      <xdr:colOff>0</xdr:colOff>
      <xdr:row>54</xdr:row>
      <xdr:rowOff>0</xdr:rowOff>
    </xdr:to>
    <xdr:sp macro="" textlink="">
      <xdr:nvSpPr>
        <xdr:cNvPr id="28" name="Text Box 48"/>
        <xdr:cNvSpPr txBox="1">
          <a:spLocks noChangeArrowheads="1"/>
        </xdr:cNvSpPr>
      </xdr:nvSpPr>
      <xdr:spPr bwMode="auto">
        <a:xfrm>
          <a:off x="1165860" y="10006965"/>
          <a:ext cx="1569720" cy="6610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112</xdr:row>
      <xdr:rowOff>0</xdr:rowOff>
    </xdr:from>
    <xdr:to>
      <xdr:col>3</xdr:col>
      <xdr:colOff>0</xdr:colOff>
      <xdr:row>115</xdr:row>
      <xdr:rowOff>0</xdr:rowOff>
    </xdr:to>
    <xdr:sp macro="" textlink="">
      <xdr:nvSpPr>
        <xdr:cNvPr id="29" name="Text Box 63"/>
        <xdr:cNvSpPr txBox="1">
          <a:spLocks noChangeArrowheads="1"/>
        </xdr:cNvSpPr>
      </xdr:nvSpPr>
      <xdr:spPr bwMode="auto">
        <a:xfrm>
          <a:off x="1165860" y="2157222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95</xdr:row>
      <xdr:rowOff>0</xdr:rowOff>
    </xdr:from>
    <xdr:to>
      <xdr:col>3</xdr:col>
      <xdr:colOff>0</xdr:colOff>
      <xdr:row>112</xdr:row>
      <xdr:rowOff>9525</xdr:rowOff>
    </xdr:to>
    <xdr:sp macro="" textlink="">
      <xdr:nvSpPr>
        <xdr:cNvPr id="30" name="Text Box 64"/>
        <xdr:cNvSpPr txBox="1">
          <a:spLocks noChangeArrowheads="1"/>
        </xdr:cNvSpPr>
      </xdr:nvSpPr>
      <xdr:spPr bwMode="auto">
        <a:xfrm>
          <a:off x="1133475" y="19145250"/>
          <a:ext cx="266700" cy="3409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1" name="Text Box 65"/>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2" name="Text Box 66"/>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3" name="Text Box 67"/>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4" name="Text Box 68"/>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5" name="Text Box 69"/>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93</xdr:row>
      <xdr:rowOff>0</xdr:rowOff>
    </xdr:from>
    <xdr:to>
      <xdr:col>4</xdr:col>
      <xdr:colOff>0</xdr:colOff>
      <xdr:row>95</xdr:row>
      <xdr:rowOff>0</xdr:rowOff>
    </xdr:to>
    <xdr:sp macro="" textlink="">
      <xdr:nvSpPr>
        <xdr:cNvPr id="36" name="Text Box 70"/>
        <xdr:cNvSpPr txBox="1">
          <a:spLocks noChangeArrowheads="1"/>
        </xdr:cNvSpPr>
      </xdr:nvSpPr>
      <xdr:spPr bwMode="auto">
        <a:xfrm>
          <a:off x="1165860" y="18127980"/>
          <a:ext cx="1569720" cy="6705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90</xdr:row>
      <xdr:rowOff>0</xdr:rowOff>
    </xdr:from>
    <xdr:to>
      <xdr:col>11</xdr:col>
      <xdr:colOff>0</xdr:colOff>
      <xdr:row>92</xdr:row>
      <xdr:rowOff>180975</xdr:rowOff>
    </xdr:to>
    <xdr:sp macro="" textlink="">
      <xdr:nvSpPr>
        <xdr:cNvPr id="37" name="Text Box 71"/>
        <xdr:cNvSpPr txBox="1">
          <a:spLocks noChangeArrowheads="1"/>
        </xdr:cNvSpPr>
      </xdr:nvSpPr>
      <xdr:spPr bwMode="auto">
        <a:xfrm>
          <a:off x="1165860" y="17647920"/>
          <a:ext cx="6202680" cy="478155"/>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14.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intrafamiliar. 2025.</a:t>
          </a:r>
        </a:p>
      </xdr:txBody>
    </xdr:sp>
    <xdr:clientData/>
  </xdr:twoCellAnchor>
  <xdr:twoCellAnchor>
    <xdr:from>
      <xdr:col>2</xdr:col>
      <xdr:colOff>9525</xdr:colOff>
      <xdr:row>38</xdr:row>
      <xdr:rowOff>1</xdr:rowOff>
    </xdr:from>
    <xdr:to>
      <xdr:col>10</xdr:col>
      <xdr:colOff>552450</xdr:colOff>
      <xdr:row>49</xdr:row>
      <xdr:rowOff>28575</xdr:rowOff>
    </xdr:to>
    <xdr:sp macro="" textlink="">
      <xdr:nvSpPr>
        <xdr:cNvPr id="38" name="Text Box 31"/>
        <xdr:cNvSpPr txBox="1">
          <a:spLocks noChangeArrowheads="1"/>
        </xdr:cNvSpPr>
      </xdr:nvSpPr>
      <xdr:spPr bwMode="auto">
        <a:xfrm>
          <a:off x="1143000" y="7772401"/>
          <a:ext cx="5934075" cy="22383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La mayoría de los recursos de atención psicológica de las entidades locales del THB no son específicos de violencia, sino que atienden todas las problemáticas, a excepción de los de Barakaldo y Santurtzi, dirigidos específicamente a este fin. Asimismo, en 2024 se pone en marcha en Elorrio un servicio de atención psicológica para mujeres víctimas de violencia machista, que pueda dar cobertura a estos casos hasta recibir atención en el Servicio de atención psicológica especializado de la DFB «Esnatu». </a:t>
          </a:r>
          <a:endParaRPr lang="es-ES" sz="800" b="1" i="0" u="none" strike="noStrike" baseline="30000">
            <a:solidFill>
              <a:srgbClr val="C00000"/>
            </a:solidFill>
            <a:latin typeface="Arial"/>
            <a:cs typeface="Arial"/>
          </a:endParaRPr>
        </a:p>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2</a:t>
          </a:r>
          <a:r>
            <a:rPr lang="es-ES" sz="900" b="1" i="0" u="none" strike="noStrike" baseline="30000">
              <a:solidFill>
                <a:sysClr val="windowText" lastClr="000000"/>
              </a:solidFill>
              <a:latin typeface="Arial"/>
              <a:cs typeface="Arial"/>
            </a:rPr>
            <a:t>  </a:t>
          </a:r>
          <a:r>
            <a:rPr lang="es-ES" sz="800" b="0" i="0" u="none" strike="noStrike" baseline="0">
              <a:solidFill>
                <a:sysClr val="windowText" lastClr="000000"/>
              </a:solidFill>
              <a:latin typeface="Arial"/>
              <a:cs typeface="Arial"/>
            </a:rPr>
            <a:t>Total de mujeres del municipio o de la mancomunidad, según datos del INE, independientemente de la edad en 2025 ya que los datos de usuarias del servicio corresponden a dicho año. Fuente: INE. Padrón de habitantes 01/01/2025, Real Decreto 1117/2025, de 3 de diciembre.</a:t>
          </a:r>
        </a:p>
        <a:p>
          <a:pPr algn="l" rtl="0">
            <a:defRPr sz="1000"/>
          </a:pPr>
          <a:r>
            <a:rPr lang="es-ES" sz="1000" b="0" i="0" u="none" strike="noStrike" baseline="30000">
              <a:solidFill>
                <a:sysClr val="windowText" lastClr="000000"/>
              </a:solidFill>
              <a:effectLst/>
              <a:latin typeface="+mn-lt"/>
              <a:ea typeface="+mn-ea"/>
              <a:cs typeface="+mn-cs"/>
            </a:rPr>
            <a:t>3</a:t>
          </a:r>
          <a:r>
            <a:rPr lang="es-ES" sz="800" b="0" i="0" u="none" strike="noStrike" baseline="0">
              <a:solidFill>
                <a:sysClr val="windowText" lastClr="000000"/>
              </a:solidFill>
              <a:latin typeface="Arial"/>
              <a:cs typeface="Arial"/>
            </a:rPr>
            <a:t>  En las que concurran violencia de pareja/expareja, intrafamiliar y/o violencia sexual, aunque éste no hubie</a:t>
          </a:r>
          <a:r>
            <a:rPr lang="es-ES" sz="800" b="0" i="0" u="none" strike="noStrike" baseline="0">
              <a:solidFill>
                <a:srgbClr val="000000"/>
              </a:solidFill>
              <a:latin typeface="Arial"/>
              <a:cs typeface="Arial"/>
            </a:rPr>
            <a:t>ra sido el motivo de la consulta.</a:t>
          </a:r>
          <a:endParaRPr lang="es-ES" sz="800" b="0" i="0" u="none" strike="noStrike" baseline="0">
            <a:solidFill>
              <a:srgbClr val="FF0000"/>
            </a:solidFill>
            <a:latin typeface="Arial"/>
            <a:cs typeface="Arial"/>
          </a:endParaRPr>
        </a:p>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4</a:t>
          </a:r>
          <a:r>
            <a:rPr lang="es-ES" sz="800" b="0" i="0" u="none" strike="noStrike" baseline="0">
              <a:solidFill>
                <a:srgbClr val="000000"/>
              </a:solidFill>
              <a:latin typeface="Arial"/>
              <a:cs typeface="Arial"/>
            </a:rPr>
            <a:t>  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2025, los casos de mujeres víctimas de violencia atendidas por el Servicio de Mujer del Ayuntamiento de Bilbao que precisaban atención psicológica se han derivado al Servicio de Atención Psicológica de la Diputación Foral de Bizkaia.</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5</a:t>
          </a:r>
          <a:r>
            <a:rPr kumimoji="0" lang="es-ES" sz="800" b="0" i="0" u="none" strike="noStrike" kern="0" cap="none" spc="0" normalizeH="0" baseline="0" noProof="0">
              <a:ln>
                <a:noFill/>
              </a:ln>
              <a:solidFill>
                <a:sysClr val="windowText" lastClr="000000"/>
              </a:solidFill>
              <a:effectLst/>
              <a:uLnTx/>
              <a:uFillTx/>
              <a:latin typeface="Arial"/>
              <a:ea typeface="+mn-ea"/>
              <a:cs typeface="Arial"/>
            </a:rPr>
            <a:t> Sólo se registran los casos en los que la violencia es motivo de consulta</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t>
          </a:r>
          <a:endParaRPr lang="es-ES" sz="800" b="0" i="0" u="none" strike="noStrike" baseline="0">
            <a:solidFill>
              <a:srgbClr val="000000"/>
            </a:solidFill>
            <a:latin typeface="Arial"/>
            <a:cs typeface="Arial"/>
          </a:endParaRPr>
        </a:p>
        <a:p>
          <a:pPr algn="l" rtl="0">
            <a:defRPr sz="1000"/>
          </a:pPr>
          <a:r>
            <a:rPr lang="es-ES" sz="800" b="0" i="0" baseline="0">
              <a:effectLst/>
              <a:latin typeface="Arial" pitchFamily="34" charset="0"/>
              <a:ea typeface="+mn-ea"/>
              <a:cs typeface="Arial" pitchFamily="34" charset="0"/>
            </a:rPr>
            <a:t>(') Dato no disponible. </a:t>
          </a:r>
          <a:endParaRPr lang="es-ES" sz="800" b="0" i="0" u="none" strike="noStrike" baseline="0">
            <a:solidFill>
              <a:srgbClr val="000000"/>
            </a:solidFill>
            <a:latin typeface="Arial"/>
            <a:cs typeface="Arial"/>
          </a:endParaRPr>
        </a:p>
      </xdr:txBody>
    </xdr:sp>
    <xdr:clientData/>
  </xdr:twoCellAnchor>
  <xdr:twoCellAnchor>
    <xdr:from>
      <xdr:col>2</xdr:col>
      <xdr:colOff>95249</xdr:colOff>
      <xdr:row>84</xdr:row>
      <xdr:rowOff>0</xdr:rowOff>
    </xdr:from>
    <xdr:to>
      <xdr:col>10</xdr:col>
      <xdr:colOff>638174</xdr:colOff>
      <xdr:row>89</xdr:row>
      <xdr:rowOff>85724</xdr:rowOff>
    </xdr:to>
    <xdr:sp macro="" textlink="">
      <xdr:nvSpPr>
        <xdr:cNvPr id="41" name="Text Box 50"/>
        <xdr:cNvSpPr txBox="1">
          <a:spLocks noChangeArrowheads="1"/>
        </xdr:cNvSpPr>
      </xdr:nvSpPr>
      <xdr:spPr bwMode="auto">
        <a:xfrm>
          <a:off x="1261109" y="16543020"/>
          <a:ext cx="6090285" cy="100774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lang="es-ES" sz="1000" b="0" i="0" baseline="30000">
              <a:effectLst/>
              <a:latin typeface="+mn-lt"/>
              <a:ea typeface="+mn-ea"/>
              <a:cs typeface="+mn-cs"/>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2025,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 </a:t>
          </a:r>
          <a:endParaRPr lang="es-ES" sz="1000" b="0" i="0" u="none" strike="noStrike" baseline="30000">
            <a:solidFill>
              <a:srgbClr val="000000"/>
            </a:solidFill>
            <a:latin typeface="Arial"/>
            <a:cs typeface="Arial"/>
          </a:endParaRPr>
        </a:p>
      </xdr:txBody>
    </xdr:sp>
    <xdr:clientData/>
  </xdr:twoCellAnchor>
  <xdr:twoCellAnchor>
    <xdr:from>
      <xdr:col>2</xdr:col>
      <xdr:colOff>76201</xdr:colOff>
      <xdr:row>125</xdr:row>
      <xdr:rowOff>1</xdr:rowOff>
    </xdr:from>
    <xdr:to>
      <xdr:col>10</xdr:col>
      <xdr:colOff>555626</xdr:colOff>
      <xdr:row>129</xdr:row>
      <xdr:rowOff>158750</xdr:rowOff>
    </xdr:to>
    <xdr:sp macro="" textlink="">
      <xdr:nvSpPr>
        <xdr:cNvPr id="42" name="Text Box 72"/>
        <xdr:cNvSpPr txBox="1">
          <a:spLocks noChangeArrowheads="1"/>
        </xdr:cNvSpPr>
      </xdr:nvSpPr>
      <xdr:spPr bwMode="auto">
        <a:xfrm>
          <a:off x="1203326" y="25606376"/>
          <a:ext cx="5861050" cy="984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kumimoji="0" lang="es-ES" sz="1000" b="0" i="0" u="none" strike="noStrike" kern="0" cap="none" spc="0" normalizeH="0" baseline="30000" noProof="0">
              <a:ln>
                <a:noFill/>
              </a:ln>
              <a:solidFill>
                <a:sysClr val="windowText" lastClr="000000"/>
              </a:solidFill>
              <a:effectLst/>
              <a:uLnTx/>
              <a:uFillTx/>
              <a:latin typeface="+mn-lt"/>
              <a:ea typeface="+mn-ea"/>
              <a:cs typeface="+mn-cs"/>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2025, los casos de mujeres víctimas de violencia atendidas por el Servicio de Mujer del Ayuntamiento de Bilbao que precisaban atención psicológica se han derivado al Servicio de Atención Psicológica de la Diputación Foral de Bizkaia</a:t>
          </a:r>
          <a:r>
            <a:rPr kumimoji="0" lang="es-ES" sz="800" b="0" i="0" u="none" strike="noStrike" kern="0" cap="none" spc="0" normalizeH="0" baseline="0" noProof="0">
              <a:ln>
                <a:noFill/>
              </a:ln>
              <a:solidFill>
                <a:srgbClr val="000000"/>
              </a:solidFill>
              <a:effectLst/>
              <a:uLnTx/>
              <a:uFillTx/>
              <a:latin typeface="Arial"/>
              <a:ea typeface="+mn-ea"/>
              <a:cs typeface="Arial"/>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Dato no disponible. </a:t>
          </a:r>
          <a:endParaRPr kumimoji="0" lang="es-ES" sz="1000" b="0" i="0" u="none" strike="noStrike" kern="0" cap="none" spc="0" normalizeH="0" baseline="30000" noProof="0">
            <a:ln>
              <a:noFill/>
            </a:ln>
            <a:solidFill>
              <a:srgbClr val="000000"/>
            </a:solidFill>
            <a:effectLst/>
            <a:uLnTx/>
            <a:uFillTx/>
            <a:latin typeface="Arial"/>
            <a:ea typeface="+mn-ea"/>
            <a:cs typeface="Arial"/>
          </a:endParaRPr>
        </a:p>
      </xdr:txBody>
    </xdr:sp>
    <xdr:clientData/>
  </xdr:twoCellAnchor>
  <xdr:twoCellAnchor editAs="oneCell">
    <xdr:from>
      <xdr:col>0</xdr:col>
      <xdr:colOff>257175</xdr:colOff>
      <xdr:row>1</xdr:row>
      <xdr:rowOff>98148</xdr:rowOff>
    </xdr:from>
    <xdr:to>
      <xdr:col>1</xdr:col>
      <xdr:colOff>180308</xdr:colOff>
      <xdr:row>3</xdr:row>
      <xdr:rowOff>66716</xdr:rowOff>
    </xdr:to>
    <xdr:pic>
      <xdr:nvPicPr>
        <xdr:cNvPr id="43" name="42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268"/>
          <a:ext cx="700373" cy="273368"/>
        </a:xfrm>
        <a:prstGeom prst="rect">
          <a:avLst/>
        </a:prstGeom>
      </xdr:spPr>
    </xdr:pic>
    <xdr:clientData/>
  </xdr:twoCellAnchor>
  <xdr:twoCellAnchor editAs="oneCell">
    <xdr:from>
      <xdr:col>2</xdr:col>
      <xdr:colOff>0</xdr:colOff>
      <xdr:row>1</xdr:row>
      <xdr:rowOff>0</xdr:rowOff>
    </xdr:from>
    <xdr:to>
      <xdr:col>4</xdr:col>
      <xdr:colOff>353291</xdr:colOff>
      <xdr:row>4</xdr:row>
      <xdr:rowOff>6927</xdr:rowOff>
    </xdr:to>
    <xdr:pic>
      <xdr:nvPicPr>
        <xdr:cNvPr id="44" name="4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5860" y="198120"/>
          <a:ext cx="1923011" cy="464127"/>
        </a:xfrm>
        <a:prstGeom prst="rect">
          <a:avLst/>
        </a:prstGeom>
      </xdr:spPr>
    </xdr:pic>
    <xdr:clientData/>
  </xdr:twoCellAnchor>
  <xdr:twoCellAnchor>
    <xdr:from>
      <xdr:col>2</xdr:col>
      <xdr:colOff>0</xdr:colOff>
      <xdr:row>152</xdr:row>
      <xdr:rowOff>1</xdr:rowOff>
    </xdr:from>
    <xdr:to>
      <xdr:col>3</xdr:col>
      <xdr:colOff>0</xdr:colOff>
      <xdr:row>154</xdr:row>
      <xdr:rowOff>180975</xdr:rowOff>
    </xdr:to>
    <xdr:sp macro="" textlink="">
      <xdr:nvSpPr>
        <xdr:cNvPr id="45" name="Text Box 63"/>
        <xdr:cNvSpPr txBox="1">
          <a:spLocks noChangeArrowheads="1"/>
        </xdr:cNvSpPr>
      </xdr:nvSpPr>
      <xdr:spPr bwMode="auto">
        <a:xfrm>
          <a:off x="1133475" y="30708601"/>
          <a:ext cx="266700" cy="58102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135</xdr:row>
      <xdr:rowOff>0</xdr:rowOff>
    </xdr:from>
    <xdr:to>
      <xdr:col>3</xdr:col>
      <xdr:colOff>0</xdr:colOff>
      <xdr:row>152</xdr:row>
      <xdr:rowOff>9525</xdr:rowOff>
    </xdr:to>
    <xdr:sp macro="" textlink="">
      <xdr:nvSpPr>
        <xdr:cNvPr id="46" name="Text Box 64"/>
        <xdr:cNvSpPr txBox="1">
          <a:spLocks noChangeArrowheads="1"/>
        </xdr:cNvSpPr>
      </xdr:nvSpPr>
      <xdr:spPr bwMode="auto">
        <a:xfrm>
          <a:off x="1133475" y="27308175"/>
          <a:ext cx="266700" cy="3409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7" name="Text Box 65"/>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8" name="Text Box 66"/>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9" name="Text Box 67"/>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0" name="Text Box 68"/>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1" name="Text Box 69"/>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133</xdr:row>
      <xdr:rowOff>0</xdr:rowOff>
    </xdr:from>
    <xdr:to>
      <xdr:col>4</xdr:col>
      <xdr:colOff>0</xdr:colOff>
      <xdr:row>135</xdr:row>
      <xdr:rowOff>0</xdr:rowOff>
    </xdr:to>
    <xdr:sp macro="" textlink="">
      <xdr:nvSpPr>
        <xdr:cNvPr id="52" name="Text Box 70"/>
        <xdr:cNvSpPr txBox="1">
          <a:spLocks noChangeArrowheads="1"/>
        </xdr:cNvSpPr>
      </xdr:nvSpPr>
      <xdr:spPr bwMode="auto">
        <a:xfrm>
          <a:off x="1133475" y="18383250"/>
          <a:ext cx="152400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130</xdr:row>
      <xdr:rowOff>0</xdr:rowOff>
    </xdr:from>
    <xdr:to>
      <xdr:col>10</xdr:col>
      <xdr:colOff>254000</xdr:colOff>
      <xdr:row>132</xdr:row>
      <xdr:rowOff>0</xdr:rowOff>
    </xdr:to>
    <xdr:sp macro="" textlink="">
      <xdr:nvSpPr>
        <xdr:cNvPr id="53" name="Text Box 71"/>
        <xdr:cNvSpPr txBox="1">
          <a:spLocks noChangeArrowheads="1"/>
        </xdr:cNvSpPr>
      </xdr:nvSpPr>
      <xdr:spPr bwMode="auto">
        <a:xfrm>
          <a:off x="1133475" y="25850850"/>
          <a:ext cx="56451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15.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sexual. 2025.</a:t>
          </a:r>
        </a:p>
      </xdr:txBody>
    </xdr:sp>
    <xdr:clientData/>
  </xdr:twoCellAnchor>
  <xdr:twoCellAnchor>
    <xdr:from>
      <xdr:col>2</xdr:col>
      <xdr:colOff>76200</xdr:colOff>
      <xdr:row>165</xdr:row>
      <xdr:rowOff>1</xdr:rowOff>
    </xdr:from>
    <xdr:to>
      <xdr:col>11</xdr:col>
      <xdr:colOff>0</xdr:colOff>
      <xdr:row>170</xdr:row>
      <xdr:rowOff>2</xdr:rowOff>
    </xdr:to>
    <xdr:sp macro="" textlink="">
      <xdr:nvSpPr>
        <xdr:cNvPr id="54" name="Text Box 72"/>
        <xdr:cNvSpPr txBox="1">
          <a:spLocks noChangeArrowheads="1"/>
        </xdr:cNvSpPr>
      </xdr:nvSpPr>
      <xdr:spPr bwMode="auto">
        <a:xfrm>
          <a:off x="1209675" y="25012651"/>
          <a:ext cx="5953125" cy="1038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30000" noProof="0">
              <a:ln>
                <a:noFill/>
              </a:ln>
              <a:solidFill>
                <a:sysClr val="windowText" lastClr="000000"/>
              </a:solidFill>
              <a:effectLst/>
              <a:uLnTx/>
              <a:uFillTx/>
              <a:latin typeface="Arial"/>
              <a:ea typeface="+mn-ea"/>
              <a:cs typeface="Arial"/>
            </a:rPr>
            <a:t>1</a:t>
          </a:r>
          <a:r>
            <a:rPr kumimoji="0" lang="es-ES" sz="1000" b="0" i="0" u="none" strike="noStrike" kern="0" cap="none" spc="0" normalizeH="0" baseline="30000" noProof="0">
              <a:ln>
                <a:noFill/>
              </a:ln>
              <a:solidFill>
                <a:sysClr val="windowText" lastClr="000000"/>
              </a:solidFill>
              <a:effectLst/>
              <a:uLnTx/>
              <a:uFillTx/>
              <a:latin typeface="+mn-lt"/>
              <a:ea typeface="+mn-ea"/>
              <a:cs typeface="+mn-cs"/>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2025, los casos de mujeres víctimas de violencia atendidas por el Servicio de Mujer del Ayuntamiento de Bilbao que precisaban atención psicológica se han derivado al Servicio de Atención Psicológica de la Diputación Foral de Bizkaia</a:t>
          </a:r>
          <a:r>
            <a:rPr kumimoji="0" lang="es-ES" sz="800" b="0" i="0" u="none" strike="noStrike" kern="0" cap="none" spc="0" normalizeH="0" baseline="0" noProof="0">
              <a:ln>
                <a:noFill/>
              </a:ln>
              <a:solidFill>
                <a:srgbClr val="000000"/>
              </a:solidFill>
              <a:effectLst/>
              <a:uLnTx/>
              <a:uFillTx/>
              <a:latin typeface="Arial"/>
              <a:ea typeface="+mn-ea"/>
              <a:cs typeface="Arial"/>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Dato no disponible. </a:t>
          </a:r>
          <a:endParaRPr kumimoji="0" lang="es-ES" sz="1000" b="0" i="0" u="none" strike="noStrike" kern="0" cap="none" spc="0" normalizeH="0" baseline="30000" noProof="0">
            <a:ln>
              <a:noFill/>
            </a:ln>
            <a:solidFill>
              <a:srgbClr val="000000"/>
            </a:solidFill>
            <a:effectLst/>
            <a:uLnTx/>
            <a:uFillTx/>
            <a:latin typeface="Arial"/>
            <a:ea typeface="+mn-ea"/>
            <a:cs typeface="Arial"/>
          </a:endParaRPr>
        </a:p>
      </xdr:txBody>
    </xdr:sp>
    <xdr:clientData/>
  </xdr:twoCellAnchor>
  <xdr:twoCellAnchor>
    <xdr:from>
      <xdr:col>4</xdr:col>
      <xdr:colOff>0</xdr:colOff>
      <xdr:row>52</xdr:row>
      <xdr:rowOff>0</xdr:rowOff>
    </xdr:from>
    <xdr:to>
      <xdr:col>5</xdr:col>
      <xdr:colOff>0</xdr:colOff>
      <xdr:row>54</xdr:row>
      <xdr:rowOff>0</xdr:rowOff>
    </xdr:to>
    <xdr:sp macro="" textlink="">
      <xdr:nvSpPr>
        <xdr:cNvPr id="56" name="Text Box 28"/>
        <xdr:cNvSpPr txBox="1">
          <a:spLocks noChangeArrowheads="1"/>
        </xdr:cNvSpPr>
      </xdr:nvSpPr>
      <xdr:spPr bwMode="auto">
        <a:xfrm>
          <a:off x="2657475" y="10153650"/>
          <a:ext cx="62865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 </a:t>
          </a:r>
          <a:r>
            <a:rPr lang="es-ES" sz="800" b="0" i="0" u="none" strike="noStrike" baseline="0">
              <a:solidFill>
                <a:srgbClr val="000000"/>
              </a:solidFill>
              <a:latin typeface="Arial"/>
              <a:cs typeface="Arial"/>
            </a:rPr>
            <a:t>(casos nuevos)</a:t>
          </a:r>
        </a:p>
      </xdr:txBody>
    </xdr:sp>
    <xdr:clientData/>
  </xdr:twoCellAnchor>
  <xdr:twoCellAnchor>
    <xdr:from>
      <xdr:col>3</xdr:col>
      <xdr:colOff>1257299</xdr:colOff>
      <xdr:row>93</xdr:row>
      <xdr:rowOff>0</xdr:rowOff>
    </xdr:from>
    <xdr:to>
      <xdr:col>5</xdr:col>
      <xdr:colOff>0</xdr:colOff>
      <xdr:row>95</xdr:row>
      <xdr:rowOff>0</xdr:rowOff>
    </xdr:to>
    <xdr:sp macro="" textlink="">
      <xdr:nvSpPr>
        <xdr:cNvPr id="57" name="Text Box 28"/>
        <xdr:cNvSpPr txBox="1">
          <a:spLocks noChangeArrowheads="1"/>
        </xdr:cNvSpPr>
      </xdr:nvSpPr>
      <xdr:spPr bwMode="auto">
        <a:xfrm>
          <a:off x="2657474" y="18354675"/>
          <a:ext cx="628651"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(casos nuevos)</a:t>
          </a:r>
        </a:p>
      </xdr:txBody>
    </xdr:sp>
    <xdr:clientData/>
  </xdr:twoCellAnchor>
  <xdr:twoCellAnchor>
    <xdr:from>
      <xdr:col>4</xdr:col>
      <xdr:colOff>0</xdr:colOff>
      <xdr:row>133</xdr:row>
      <xdr:rowOff>9525</xdr:rowOff>
    </xdr:from>
    <xdr:to>
      <xdr:col>5</xdr:col>
      <xdr:colOff>0</xdr:colOff>
      <xdr:row>135</xdr:row>
      <xdr:rowOff>0</xdr:rowOff>
    </xdr:to>
    <xdr:sp macro="" textlink="">
      <xdr:nvSpPr>
        <xdr:cNvPr id="58" name="Text Box 28"/>
        <xdr:cNvSpPr txBox="1">
          <a:spLocks noChangeArrowheads="1"/>
        </xdr:cNvSpPr>
      </xdr:nvSpPr>
      <xdr:spPr bwMode="auto">
        <a:xfrm>
          <a:off x="2657475" y="26527125"/>
          <a:ext cx="6286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(casos nuevos)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18"/>
  <sheetViews>
    <sheetView showGridLines="0" tabSelected="1" zoomScaleNormal="100" workbookViewId="0"/>
  </sheetViews>
  <sheetFormatPr baseColWidth="10" defaultColWidth="9.140625" defaultRowHeight="12.75" x14ac:dyDescent="0.2"/>
  <cols>
    <col min="1" max="1" width="11.42578125" style="22" customWidth="1"/>
    <col min="2" max="2" width="5.85546875" style="22" customWidth="1"/>
    <col min="3" max="4" width="6.7109375" style="22" customWidth="1"/>
    <col min="5" max="5" width="5.7109375" style="22" customWidth="1"/>
    <col min="6" max="6" width="67.7109375" style="22" customWidth="1"/>
    <col min="7" max="7" width="4.42578125" style="22" customWidth="1"/>
    <col min="8" max="13" width="9.140625" style="22" customWidth="1"/>
    <col min="14" max="14" width="44" style="22" customWidth="1"/>
    <col min="15" max="16384" width="9.140625" style="22"/>
  </cols>
  <sheetData>
    <row r="1" spans="2:16" ht="15.95" customHeight="1" x14ac:dyDescent="0.2">
      <c r="B1" s="21"/>
      <c r="C1" s="21"/>
      <c r="D1" s="21"/>
      <c r="E1" s="21"/>
      <c r="F1" s="21"/>
      <c r="G1" s="21"/>
      <c r="H1" s="21"/>
      <c r="I1" s="21"/>
      <c r="J1" s="21"/>
      <c r="K1" s="21"/>
      <c r="L1" s="21"/>
      <c r="M1" s="21"/>
      <c r="N1" s="21"/>
    </row>
    <row r="2" spans="2:16" ht="12" customHeight="1" x14ac:dyDescent="0.2">
      <c r="B2" s="21"/>
      <c r="C2" s="23"/>
      <c r="D2" s="23"/>
      <c r="E2" s="23"/>
      <c r="F2" s="23"/>
      <c r="G2" s="23"/>
      <c r="H2" s="23"/>
      <c r="I2" s="23"/>
      <c r="J2" s="23"/>
      <c r="K2" s="23"/>
      <c r="L2" s="23"/>
      <c r="M2" s="23"/>
      <c r="N2" s="21"/>
    </row>
    <row r="3" spans="2:16" ht="12" customHeight="1" x14ac:dyDescent="0.2">
      <c r="B3" s="21"/>
      <c r="C3" s="23"/>
      <c r="D3" s="23"/>
      <c r="E3" s="23"/>
      <c r="F3" s="23"/>
      <c r="G3" s="23"/>
      <c r="H3" s="23"/>
      <c r="I3" s="23"/>
      <c r="J3" s="23"/>
      <c r="K3" s="23"/>
      <c r="L3" s="23"/>
      <c r="M3" s="23"/>
      <c r="N3" s="21"/>
    </row>
    <row r="4" spans="2:16" ht="12" customHeight="1" x14ac:dyDescent="0.2">
      <c r="B4" s="21"/>
      <c r="C4" s="23"/>
      <c r="D4" s="23"/>
      <c r="E4" s="23" t="s">
        <v>60</v>
      </c>
      <c r="F4" s="23"/>
      <c r="G4" s="23"/>
      <c r="H4" s="23"/>
      <c r="I4" s="23"/>
      <c r="J4" s="23"/>
      <c r="K4" s="23"/>
      <c r="L4" s="23"/>
      <c r="M4" s="23"/>
      <c r="N4" s="21"/>
    </row>
    <row r="5" spans="2:16" ht="24" customHeight="1" x14ac:dyDescent="0.2"/>
    <row r="6" spans="2:16" ht="18" customHeight="1" x14ac:dyDescent="0.2">
      <c r="C6" s="24" t="s">
        <v>45</v>
      </c>
    </row>
    <row r="7" spans="2:16" ht="15.75" customHeight="1" x14ac:dyDescent="0.2">
      <c r="D7" s="821" t="s">
        <v>0</v>
      </c>
      <c r="E7" s="821"/>
      <c r="F7" s="822"/>
    </row>
    <row r="8" spans="2:16" ht="63.95" customHeight="1" x14ac:dyDescent="0.2">
      <c r="E8" s="823" t="s">
        <v>345</v>
      </c>
      <c r="F8" s="823"/>
    </row>
    <row r="9" spans="2:16" ht="15.95" customHeight="1" x14ac:dyDescent="0.2"/>
    <row r="10" spans="2:16" ht="18" customHeight="1" x14ac:dyDescent="0.2">
      <c r="C10" s="24" t="s">
        <v>46</v>
      </c>
      <c r="D10" s="4"/>
      <c r="E10" s="4"/>
      <c r="F10" s="4"/>
      <c r="G10" s="4"/>
      <c r="H10" s="4"/>
    </row>
    <row r="11" spans="2:16" ht="18" customHeight="1" x14ac:dyDescent="0.2">
      <c r="C11" s="25" t="s">
        <v>48</v>
      </c>
      <c r="D11" s="4"/>
      <c r="E11" s="4"/>
      <c r="F11" s="4"/>
      <c r="G11" s="4"/>
      <c r="H11" s="4"/>
      <c r="I11" s="91"/>
      <c r="J11" s="91"/>
      <c r="K11" s="4"/>
      <c r="L11" s="819"/>
      <c r="M11" s="819"/>
      <c r="N11" s="819"/>
      <c r="O11" s="819"/>
      <c r="P11" s="91"/>
    </row>
    <row r="12" spans="2:16" ht="15.95" customHeight="1" x14ac:dyDescent="0.2">
      <c r="C12" s="4"/>
      <c r="D12" s="4"/>
      <c r="E12" s="4"/>
      <c r="F12" s="4"/>
      <c r="G12" s="4"/>
      <c r="H12" s="4"/>
      <c r="I12" s="91"/>
      <c r="J12" s="91"/>
      <c r="K12" s="426"/>
      <c r="L12" s="427"/>
      <c r="M12" s="428"/>
      <c r="N12" s="427"/>
      <c r="O12" s="428"/>
      <c r="P12" s="91"/>
    </row>
    <row r="13" spans="2:16" ht="15.75" customHeight="1" x14ac:dyDescent="0.2">
      <c r="C13" s="114"/>
      <c r="D13" s="821" t="s">
        <v>182</v>
      </c>
      <c r="E13" s="821"/>
      <c r="F13" s="822"/>
      <c r="G13" s="26"/>
      <c r="H13" s="26"/>
      <c r="I13" s="102"/>
      <c r="J13" s="102"/>
      <c r="K13" s="426"/>
      <c r="L13" s="427"/>
      <c r="M13" s="429"/>
      <c r="N13" s="427"/>
      <c r="O13" s="429"/>
      <c r="P13" s="91"/>
    </row>
    <row r="14" spans="2:16" ht="31.5" customHeight="1" x14ac:dyDescent="0.2">
      <c r="C14" s="4"/>
      <c r="D14" s="4"/>
      <c r="E14" s="824" t="s">
        <v>207</v>
      </c>
      <c r="F14" s="824"/>
      <c r="G14" s="4"/>
      <c r="H14" s="4"/>
      <c r="I14" s="91"/>
      <c r="J14" s="103"/>
      <c r="K14" s="426"/>
      <c r="L14" s="427"/>
      <c r="M14" s="428"/>
      <c r="N14" s="427"/>
      <c r="O14" s="428"/>
      <c r="P14" s="91"/>
    </row>
    <row r="15" spans="2:16" ht="15.75" customHeight="1" x14ac:dyDescent="0.2">
      <c r="C15" s="4"/>
      <c r="D15" s="4"/>
      <c r="F15" s="468" t="s">
        <v>379</v>
      </c>
      <c r="G15" s="4"/>
      <c r="H15" s="4"/>
      <c r="I15" s="91"/>
      <c r="J15" s="91"/>
      <c r="K15" s="426"/>
      <c r="L15" s="427"/>
      <c r="M15" s="429"/>
      <c r="N15" s="427"/>
      <c r="O15" s="429"/>
      <c r="P15" s="91"/>
    </row>
    <row r="16" spans="2:16" ht="30" customHeight="1" x14ac:dyDescent="0.2">
      <c r="C16" s="4"/>
      <c r="D16" s="4"/>
      <c r="E16" s="119"/>
      <c r="F16" s="468" t="s">
        <v>380</v>
      </c>
      <c r="G16" s="1"/>
      <c r="H16" s="4"/>
      <c r="K16" s="426"/>
      <c r="L16" s="427"/>
      <c r="M16" s="429"/>
      <c r="N16" s="427"/>
      <c r="O16" s="429"/>
    </row>
    <row r="17" spans="3:15" ht="30" customHeight="1" x14ac:dyDescent="0.2">
      <c r="C17" s="4"/>
      <c r="D17" s="4"/>
      <c r="E17" s="119"/>
      <c r="F17" s="468" t="s">
        <v>381</v>
      </c>
      <c r="G17" s="4"/>
      <c r="H17" s="4"/>
      <c r="I17" s="210"/>
      <c r="K17" s="4"/>
      <c r="L17" s="4"/>
      <c r="M17" s="27"/>
      <c r="N17" s="4"/>
      <c r="O17" s="27"/>
    </row>
    <row r="18" spans="3:15" ht="15.75" customHeight="1" x14ac:dyDescent="0.2">
      <c r="C18" s="4"/>
      <c r="D18" s="4"/>
      <c r="E18" s="119"/>
      <c r="F18" s="468" t="s">
        <v>382</v>
      </c>
      <c r="G18" s="4"/>
      <c r="H18" s="4"/>
      <c r="N18" s="373"/>
      <c r="O18" s="374"/>
    </row>
    <row r="19" spans="3:15" ht="15.75" customHeight="1" x14ac:dyDescent="0.2">
      <c r="C19" s="4"/>
      <c r="D19" s="4"/>
      <c r="E19" s="119"/>
      <c r="F19" s="468" t="s">
        <v>383</v>
      </c>
      <c r="G19" s="4"/>
      <c r="H19" s="4"/>
    </row>
    <row r="20" spans="3:15" ht="15.75" customHeight="1" x14ac:dyDescent="0.2">
      <c r="C20" s="4"/>
      <c r="D20" s="4"/>
      <c r="E20" s="119"/>
      <c r="F20" s="468" t="s">
        <v>384</v>
      </c>
      <c r="G20" s="4"/>
      <c r="H20" s="4"/>
    </row>
    <row r="21" spans="3:15" ht="15.95" customHeight="1" x14ac:dyDescent="0.2">
      <c r="C21" s="4"/>
      <c r="D21" s="4"/>
      <c r="F21" s="468" t="s">
        <v>385</v>
      </c>
      <c r="G21" s="4"/>
      <c r="H21" s="4"/>
    </row>
    <row r="22" spans="3:15" ht="15.95" customHeight="1" x14ac:dyDescent="0.2">
      <c r="C22" s="4"/>
      <c r="D22" s="4"/>
      <c r="F22" s="119"/>
      <c r="G22" s="4"/>
      <c r="H22" s="4"/>
    </row>
    <row r="23" spans="3:15" ht="15.75" customHeight="1" x14ac:dyDescent="0.2">
      <c r="C23" s="4"/>
      <c r="D23" s="821" t="s">
        <v>208</v>
      </c>
      <c r="E23" s="821"/>
      <c r="F23" s="822"/>
      <c r="G23" s="26"/>
      <c r="H23" s="26"/>
      <c r="I23" s="26"/>
      <c r="J23" s="26"/>
      <c r="K23" s="26"/>
      <c r="L23" s="26"/>
      <c r="M23" s="26"/>
      <c r="N23" s="26"/>
    </row>
    <row r="24" spans="3:15" ht="32.1" customHeight="1" x14ac:dyDescent="0.2">
      <c r="C24" s="4"/>
      <c r="D24" s="4"/>
      <c r="E24" s="820" t="s">
        <v>280</v>
      </c>
      <c r="F24" s="820"/>
      <c r="G24" s="4"/>
      <c r="H24" s="4"/>
    </row>
    <row r="25" spans="3:15" ht="15.95" customHeight="1" x14ac:dyDescent="0.2">
      <c r="C25" s="4"/>
      <c r="D25" s="4"/>
      <c r="F25" s="468" t="s">
        <v>375</v>
      </c>
      <c r="G25" s="4"/>
      <c r="H25" s="4"/>
    </row>
    <row r="26" spans="3:15" ht="15.95" customHeight="1" x14ac:dyDescent="0.2">
      <c r="C26" s="4"/>
      <c r="D26" s="4"/>
      <c r="F26" s="468" t="s">
        <v>376</v>
      </c>
      <c r="G26" s="4"/>
      <c r="H26" s="4"/>
    </row>
    <row r="27" spans="3:15" ht="15.95" customHeight="1" x14ac:dyDescent="0.2">
      <c r="C27" s="4"/>
      <c r="D27" s="4"/>
      <c r="F27" s="468" t="s">
        <v>377</v>
      </c>
      <c r="G27" s="4"/>
      <c r="H27" s="4"/>
    </row>
    <row r="28" spans="3:15" ht="15.95" customHeight="1" x14ac:dyDescent="0.2">
      <c r="C28" s="4"/>
      <c r="D28" s="4"/>
      <c r="F28" s="818" t="s">
        <v>378</v>
      </c>
      <c r="G28" s="4"/>
      <c r="H28" s="4"/>
    </row>
    <row r="29" spans="3:15" ht="15.95" customHeight="1" x14ac:dyDescent="0.2">
      <c r="C29" s="4"/>
      <c r="D29" s="4"/>
      <c r="F29" s="92"/>
      <c r="G29" s="4"/>
      <c r="H29" s="4"/>
      <c r="J29" s="91"/>
    </row>
    <row r="30" spans="3:15" ht="15.75" customHeight="1" x14ac:dyDescent="0.2">
      <c r="C30" s="4"/>
      <c r="D30" s="821" t="s">
        <v>200</v>
      </c>
      <c r="E30" s="821"/>
      <c r="F30" s="822"/>
      <c r="G30" s="26"/>
      <c r="H30" s="26"/>
      <c r="I30" s="26"/>
      <c r="J30" s="26"/>
      <c r="K30" s="26"/>
      <c r="L30" s="26"/>
      <c r="M30" s="26"/>
      <c r="N30" s="26"/>
    </row>
    <row r="31" spans="3:15" ht="32.25" customHeight="1" x14ac:dyDescent="0.2">
      <c r="C31" s="4"/>
      <c r="D31" s="469"/>
      <c r="E31" s="820" t="s">
        <v>281</v>
      </c>
      <c r="F31" s="820"/>
      <c r="G31" s="26"/>
      <c r="H31" s="26"/>
      <c r="I31" s="26"/>
      <c r="J31" s="26"/>
      <c r="K31" s="26"/>
      <c r="L31" s="26"/>
      <c r="M31" s="26"/>
      <c r="N31" s="26"/>
    </row>
    <row r="32" spans="3:15" ht="31.5" customHeight="1" x14ac:dyDescent="0.2">
      <c r="C32" s="4"/>
      <c r="D32" s="4"/>
      <c r="E32" s="820" t="s">
        <v>282</v>
      </c>
      <c r="F32" s="820"/>
      <c r="G32" s="4"/>
      <c r="H32" s="4"/>
    </row>
    <row r="33" spans="3:14" ht="15.95" customHeight="1" x14ac:dyDescent="0.2">
      <c r="C33" s="4"/>
      <c r="D33" s="4"/>
      <c r="F33" s="468" t="s">
        <v>371</v>
      </c>
      <c r="G33" s="4"/>
      <c r="H33" s="4"/>
    </row>
    <row r="34" spans="3:14" ht="15.95" customHeight="1" x14ac:dyDescent="0.2">
      <c r="C34" s="4"/>
      <c r="D34" s="4"/>
      <c r="F34" s="468" t="s">
        <v>372</v>
      </c>
      <c r="G34" s="4"/>
      <c r="H34" s="4"/>
    </row>
    <row r="35" spans="3:14" ht="15.95" customHeight="1" x14ac:dyDescent="0.2">
      <c r="C35" s="4"/>
      <c r="D35" s="4"/>
      <c r="F35" s="468" t="s">
        <v>373</v>
      </c>
      <c r="G35" s="4"/>
      <c r="H35" s="4"/>
    </row>
    <row r="36" spans="3:14" ht="15.95" customHeight="1" x14ac:dyDescent="0.2">
      <c r="C36" s="4"/>
      <c r="D36" s="4"/>
      <c r="F36" s="818" t="s">
        <v>374</v>
      </c>
      <c r="G36" s="4"/>
      <c r="H36" s="4"/>
    </row>
    <row r="37" spans="3:14" ht="18" customHeight="1" x14ac:dyDescent="0.2">
      <c r="C37" s="4"/>
      <c r="D37" s="4"/>
      <c r="F37" s="104"/>
      <c r="G37" s="4"/>
      <c r="H37" s="4"/>
    </row>
    <row r="38" spans="3:14" ht="15.75" customHeight="1" x14ac:dyDescent="0.2">
      <c r="C38" s="4"/>
      <c r="D38" s="821" t="s">
        <v>201</v>
      </c>
      <c r="E38" s="821"/>
      <c r="F38" s="822"/>
      <c r="G38" s="26"/>
      <c r="H38" s="26"/>
      <c r="I38" s="26"/>
      <c r="J38" s="26"/>
      <c r="L38" s="26"/>
      <c r="M38" s="26"/>
      <c r="N38" s="26"/>
    </row>
    <row r="39" spans="3:14" ht="31.5" customHeight="1" x14ac:dyDescent="0.2">
      <c r="C39" s="4"/>
      <c r="D39" s="469"/>
      <c r="E39" s="820" t="s">
        <v>283</v>
      </c>
      <c r="F39" s="820"/>
      <c r="G39" s="26"/>
      <c r="H39" s="26"/>
      <c r="I39" s="26"/>
      <c r="J39" s="26"/>
      <c r="L39" s="26"/>
      <c r="M39" s="26"/>
      <c r="N39" s="26"/>
    </row>
    <row r="40" spans="3:14" ht="32.1" customHeight="1" x14ac:dyDescent="0.2">
      <c r="C40" s="4"/>
      <c r="D40" s="4"/>
      <c r="E40" s="820" t="s">
        <v>284</v>
      </c>
      <c r="F40" s="820"/>
      <c r="G40" s="4"/>
      <c r="H40" s="4"/>
    </row>
    <row r="41" spans="3:14" ht="15.95" customHeight="1" x14ac:dyDescent="0.2">
      <c r="C41" s="4"/>
      <c r="D41" s="4"/>
      <c r="F41" s="468" t="s">
        <v>367</v>
      </c>
      <c r="G41" s="4"/>
      <c r="H41" s="4"/>
    </row>
    <row r="42" spans="3:14" ht="15.95" customHeight="1" x14ac:dyDescent="0.2">
      <c r="C42" s="4"/>
      <c r="D42" s="4"/>
      <c r="F42" s="468" t="s">
        <v>368</v>
      </c>
      <c r="G42" s="4"/>
      <c r="H42" s="4"/>
    </row>
    <row r="43" spans="3:14" ht="15.95" customHeight="1" x14ac:dyDescent="0.2">
      <c r="C43" s="4"/>
      <c r="D43" s="4"/>
      <c r="F43" s="468" t="s">
        <v>369</v>
      </c>
      <c r="G43" s="4"/>
      <c r="H43" s="4"/>
    </row>
    <row r="44" spans="3:14" ht="15.95" customHeight="1" x14ac:dyDescent="0.2">
      <c r="C44" s="4"/>
      <c r="D44" s="4"/>
      <c r="F44" s="818" t="s">
        <v>370</v>
      </c>
      <c r="G44" s="4"/>
      <c r="H44" s="4"/>
    </row>
    <row r="45" spans="3:14" ht="15.95" customHeight="1" x14ac:dyDescent="0.2">
      <c r="C45" s="4"/>
      <c r="D45" s="4"/>
      <c r="F45" s="119"/>
      <c r="G45" s="4"/>
      <c r="H45" s="4"/>
    </row>
    <row r="46" spans="3:14" ht="15.95" customHeight="1" x14ac:dyDescent="0.2">
      <c r="C46" s="4"/>
      <c r="D46" s="821" t="s">
        <v>194</v>
      </c>
      <c r="E46" s="821"/>
      <c r="F46" s="822"/>
      <c r="G46" s="4"/>
      <c r="H46" s="4"/>
    </row>
    <row r="47" spans="3:14" ht="31.5" customHeight="1" x14ac:dyDescent="0.2">
      <c r="C47" s="4"/>
      <c r="D47" s="4"/>
      <c r="E47" s="820" t="s">
        <v>285</v>
      </c>
      <c r="F47" s="820"/>
      <c r="G47" s="4"/>
      <c r="H47" s="4"/>
    </row>
    <row r="48" spans="3:14" ht="15.95" customHeight="1" x14ac:dyDescent="0.2">
      <c r="C48" s="4"/>
      <c r="D48" s="4"/>
      <c r="F48" s="468" t="s">
        <v>361</v>
      </c>
      <c r="G48" s="4"/>
      <c r="H48" s="4"/>
    </row>
    <row r="49" spans="3:8" ht="15.95" customHeight="1" x14ac:dyDescent="0.2">
      <c r="C49" s="4"/>
      <c r="D49" s="4"/>
      <c r="E49" s="375"/>
      <c r="F49" s="468" t="s">
        <v>360</v>
      </c>
      <c r="G49" s="4"/>
      <c r="H49" s="4"/>
    </row>
    <row r="50" spans="3:8" ht="15.95" customHeight="1" x14ac:dyDescent="0.2">
      <c r="C50" s="4"/>
      <c r="D50" s="4"/>
      <c r="F50" s="468" t="s">
        <v>362</v>
      </c>
      <c r="G50" s="4"/>
      <c r="H50" s="4"/>
    </row>
    <row r="51" spans="3:8" ht="15.95" customHeight="1" x14ac:dyDescent="0.2">
      <c r="C51" s="4"/>
      <c r="D51" s="4"/>
      <c r="F51" s="468" t="s">
        <v>363</v>
      </c>
      <c r="G51" s="4"/>
      <c r="H51" s="4"/>
    </row>
    <row r="52" spans="3:8" ht="15.75" customHeight="1" x14ac:dyDescent="0.2">
      <c r="C52" s="4"/>
      <c r="D52" s="4"/>
      <c r="F52" s="119"/>
      <c r="G52" s="4"/>
      <c r="H52" s="4"/>
    </row>
    <row r="53" spans="3:8" ht="15.95" customHeight="1" x14ac:dyDescent="0.2">
      <c r="C53" s="4"/>
      <c r="D53" s="821" t="s">
        <v>195</v>
      </c>
      <c r="E53" s="821"/>
      <c r="F53" s="822"/>
      <c r="G53" s="4"/>
      <c r="H53" s="4"/>
    </row>
    <row r="54" spans="3:8" ht="31.5" customHeight="1" x14ac:dyDescent="0.2">
      <c r="C54" s="4"/>
      <c r="D54" s="469"/>
      <c r="E54" s="820" t="s">
        <v>287</v>
      </c>
      <c r="F54" s="820"/>
      <c r="G54" s="4"/>
      <c r="H54" s="4"/>
    </row>
    <row r="55" spans="3:8" ht="31.5" customHeight="1" x14ac:dyDescent="0.2">
      <c r="C55" s="4"/>
      <c r="D55" s="469"/>
      <c r="E55" s="820" t="s">
        <v>288</v>
      </c>
      <c r="F55" s="820"/>
      <c r="G55" s="4"/>
      <c r="H55" s="4"/>
    </row>
    <row r="56" spans="3:8" ht="15.95" customHeight="1" x14ac:dyDescent="0.2">
      <c r="C56" s="4"/>
      <c r="D56" s="4"/>
      <c r="F56" s="468" t="s">
        <v>333</v>
      </c>
      <c r="G56" s="4"/>
      <c r="H56" s="4"/>
    </row>
    <row r="57" spans="3:8" ht="15.95" customHeight="1" x14ac:dyDescent="0.2">
      <c r="C57" s="4"/>
      <c r="D57" s="4"/>
      <c r="F57" s="468" t="s">
        <v>365</v>
      </c>
      <c r="G57" s="4"/>
      <c r="H57" s="4"/>
    </row>
    <row r="58" spans="3:8" ht="15.95" customHeight="1" x14ac:dyDescent="0.2">
      <c r="C58" s="4"/>
      <c r="D58" s="4"/>
      <c r="F58" s="468" t="s">
        <v>366</v>
      </c>
      <c r="G58" s="4"/>
      <c r="H58" s="4"/>
    </row>
    <row r="59" spans="3:8" ht="15.95" customHeight="1" x14ac:dyDescent="0.2">
      <c r="C59" s="4"/>
      <c r="D59" s="4"/>
      <c r="F59" s="119"/>
      <c r="G59" s="4"/>
      <c r="H59" s="4"/>
    </row>
    <row r="60" spans="3:8" ht="15.95" customHeight="1" x14ac:dyDescent="0.2">
      <c r="C60" s="4"/>
      <c r="D60" s="821" t="s">
        <v>196</v>
      </c>
      <c r="E60" s="821"/>
      <c r="F60" s="822"/>
      <c r="G60" s="4"/>
      <c r="H60" s="4"/>
    </row>
    <row r="61" spans="3:8" ht="31.5" customHeight="1" x14ac:dyDescent="0.2">
      <c r="C61" s="4"/>
      <c r="D61" s="4"/>
      <c r="E61" s="820" t="s">
        <v>286</v>
      </c>
      <c r="F61" s="820"/>
      <c r="G61" s="4"/>
      <c r="H61" s="4"/>
    </row>
    <row r="62" spans="3:8" ht="15.75" customHeight="1" x14ac:dyDescent="0.2">
      <c r="C62" s="4"/>
      <c r="D62" s="4"/>
      <c r="E62" s="375"/>
      <c r="F62" s="468" t="s">
        <v>218</v>
      </c>
      <c r="G62" s="4"/>
      <c r="H62" s="4"/>
    </row>
    <row r="63" spans="3:8" ht="15.95" customHeight="1" x14ac:dyDescent="0.2">
      <c r="C63" s="4"/>
      <c r="D63" s="4"/>
      <c r="F63" s="468" t="s">
        <v>364</v>
      </c>
      <c r="G63" s="4"/>
      <c r="H63" s="4"/>
    </row>
    <row r="64" spans="3:8" ht="31.5" customHeight="1" x14ac:dyDescent="0.2">
      <c r="C64" s="4"/>
      <c r="D64" s="4"/>
      <c r="E64" s="820" t="s">
        <v>343</v>
      </c>
      <c r="F64" s="820"/>
      <c r="G64" s="4"/>
      <c r="H64" s="4"/>
    </row>
    <row r="65" spans="3:8" ht="15.95" customHeight="1" x14ac:dyDescent="0.2">
      <c r="C65" s="4"/>
      <c r="D65" s="4"/>
      <c r="F65" s="468" t="s">
        <v>344</v>
      </c>
      <c r="G65" s="4"/>
      <c r="H65" s="4"/>
    </row>
    <row r="66" spans="3:8" ht="15.95" customHeight="1" x14ac:dyDescent="0.2">
      <c r="C66" s="4"/>
      <c r="D66" s="4"/>
      <c r="F66" s="119"/>
      <c r="G66" s="4"/>
      <c r="H66" s="4"/>
    </row>
    <row r="67" spans="3:8" ht="15.75" customHeight="1" x14ac:dyDescent="0.2">
      <c r="C67" s="4"/>
      <c r="D67" s="821" t="s">
        <v>62</v>
      </c>
      <c r="E67" s="821"/>
      <c r="F67" s="822"/>
      <c r="G67" s="28"/>
      <c r="H67" s="28"/>
    </row>
    <row r="68" spans="3:8" ht="48" customHeight="1" x14ac:dyDescent="0.2">
      <c r="E68" s="825" t="s">
        <v>350</v>
      </c>
      <c r="F68" s="825"/>
    </row>
    <row r="69" spans="3:8" ht="48" customHeight="1" x14ac:dyDescent="0.2">
      <c r="E69" s="825" t="s">
        <v>351</v>
      </c>
      <c r="F69" s="825"/>
    </row>
    <row r="70" spans="3:8" ht="48" customHeight="1" x14ac:dyDescent="0.2">
      <c r="E70" s="825" t="s">
        <v>352</v>
      </c>
      <c r="F70" s="825"/>
    </row>
    <row r="71" spans="3:8" ht="48" customHeight="1" x14ac:dyDescent="0.2">
      <c r="E71" s="825" t="s">
        <v>353</v>
      </c>
      <c r="F71" s="825"/>
    </row>
    <row r="72" spans="3:8" ht="15.95" customHeight="1" x14ac:dyDescent="0.2">
      <c r="E72" s="372"/>
      <c r="F72" s="372"/>
    </row>
    <row r="73" spans="3:8" ht="15.95" customHeight="1" x14ac:dyDescent="0.2"/>
    <row r="74" spans="3:8" ht="15.95" customHeight="1" x14ac:dyDescent="0.2"/>
    <row r="75" spans="3:8" ht="15.95" customHeight="1" x14ac:dyDescent="0.2"/>
    <row r="76" spans="3:8" ht="15.95" customHeight="1" x14ac:dyDescent="0.2"/>
    <row r="77" spans="3:8" ht="15.95" customHeight="1" x14ac:dyDescent="0.2"/>
    <row r="78" spans="3:8" ht="15.95" customHeight="1" x14ac:dyDescent="0.2"/>
    <row r="79" spans="3:8" ht="15.95" customHeight="1" x14ac:dyDescent="0.2"/>
    <row r="80" spans="3:8"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sheetData>
  <mergeCells count="27">
    <mergeCell ref="E61:F61"/>
    <mergeCell ref="E71:F71"/>
    <mergeCell ref="D38:F38"/>
    <mergeCell ref="E40:F40"/>
    <mergeCell ref="D67:F67"/>
    <mergeCell ref="E68:F68"/>
    <mergeCell ref="E69:F69"/>
    <mergeCell ref="E70:F70"/>
    <mergeCell ref="D46:F46"/>
    <mergeCell ref="E47:F47"/>
    <mergeCell ref="D53:F53"/>
    <mergeCell ref="E54:F54"/>
    <mergeCell ref="D60:F60"/>
    <mergeCell ref="E55:F55"/>
    <mergeCell ref="E39:F39"/>
    <mergeCell ref="E64:F64"/>
    <mergeCell ref="N11:O11"/>
    <mergeCell ref="L11:M11"/>
    <mergeCell ref="E32:F32"/>
    <mergeCell ref="D7:F7"/>
    <mergeCell ref="E8:F8"/>
    <mergeCell ref="D13:F13"/>
    <mergeCell ref="E14:F14"/>
    <mergeCell ref="D23:F23"/>
    <mergeCell ref="E24:F24"/>
    <mergeCell ref="D30:F30"/>
    <mergeCell ref="E31:F31"/>
  </mergeCells>
  <hyperlinks>
    <hyperlink ref="D13" location="plantilla_vertical!A1" display="SERVICIO DE ACOGIMIENTO DE URGENCIA"/>
    <hyperlink ref="D67" location="plantilla_horizontal!A1" display="CENTROS DE MEDIA O LARGA ESTANCIA"/>
    <hyperlink ref="D13:E13" location="FORAL_1!A1" tooltip="FORAL" display="ÁMBITO FORAL- 1"/>
    <hyperlink ref="D67:E67" location="MUNICIPIOS_MANCOMUNIDADES!A1" tooltip="MUNICIPIOS_MANCOMUNIDADES" display="ÁMBITO MUNICIPAL Y MANCOMUNIDADES"/>
    <hyperlink ref="D7:E7" location="CUADRO_RESUMEN!A1" tooltip="CUADRO_RESUMEN" display="CUADRO RESUMEN"/>
    <hyperlink ref="D30" location="plantilla_vertical!A1" display="SERVICIO DE ACOGIMIENTO DE URGENCIA"/>
    <hyperlink ref="D30:E30" location="FORAL_2!A1" tooltip="FORAL" display="ÁMBITO FORAL- 2"/>
    <hyperlink ref="D13:F13" location="'FORAL_1 (GENERAL)'!A1" tooltip="FORAL_1 (GENERAL)" display="ÁMBITO FORAL- 1 (GENERAL)"/>
    <hyperlink ref="D30:F30" location="'FORAL_3 (V.INTRAFAM.)'!A1" tooltip="FORAL_3  (V.INTRAFAM.)" display="ÁMBITO FORAL- 3 (VIOLENCIA INTRAFAMILIAR)"/>
    <hyperlink ref="D38" location="plantilla_vertical!A1" display="SERVICIO DE ACOGIMIENTO DE URGENCIA"/>
    <hyperlink ref="D38:E38" location="FORAL_2!A1" tooltip="FORAL" display="ÁMBITO FORAL- 2"/>
    <hyperlink ref="D38:F38" location="'FORAL_4 (V.SEXUAL)'!A1" tooltip="FORAL_4 (V.SEXUAL)" display="ÁMBITO FORAL- 4 (VIOLENCIA SEXUAL)"/>
    <hyperlink ref="D23" location="plantilla_vertical!A1" display="SERVICIO DE ACOGIMIENTO DE URGENCIA"/>
    <hyperlink ref="D23:E23" location="FORAL_2!A1" tooltip="FORAL" display="ÁMBITO FORAL- 2"/>
    <hyperlink ref="D23:F23" location="'FORAL_2 (V.PAREJA)'!A1" tooltip="FORAL_2 (V.PAREJA)" display="ÁMBITO FORAL- 2 (VIOLENCIA PAREJA/ EXPAREJA)"/>
    <hyperlink ref="D46" location="plantilla_vertical!A1" display="SERVICIO DE ACOGIMIENTO DE URGENCIA"/>
    <hyperlink ref="D46:E46" location="FORAL_2!A1" tooltip="FORAL" display="ÁMBITO FORAL- 2"/>
    <hyperlink ref="D46:F46" location="'FORAL_5 (VÍCTIMAS INDIRECTAS)'!A1" tooltip="FORAL_5 (VÍCTIMAS INDIRECTAS)" display="ÁMBITO FORAL- 5 (VÍCTIMAS INDIRECTAS)"/>
    <hyperlink ref="D53" location="plantilla_vertical!A1" display="SERVICIO DE ACOGIMIENTO DE URGENCIA"/>
    <hyperlink ref="D53:E53" location="FORAL_2!A1" tooltip="FORAL" display="ÁMBITO FORAL- 2"/>
    <hyperlink ref="D53:F53" location="'FORAL_6 (PERSONAS AGRESORAS)'!A1" tooltip="FORAL_6 (PERSONAS AGRESORAS)" display="ÁMBITO FORAL- 6 (PERSONAS AGRESORAS)"/>
    <hyperlink ref="D60" location="plantilla_vertical!A1" display="SERVICIO DE ACOGIMIENTO DE URGENCIA"/>
    <hyperlink ref="D60:E60" location="FORAL_2!A1" tooltip="FORAL" display="ÁMBITO FORAL- 2"/>
    <hyperlink ref="D60:F60" location="'FORAL_7 (MENORES)'!A1" tooltip="FORAL_7 (MENORES)" display="ÁMBITO FORAL- 7 (MENORES)"/>
  </hyperlinks>
  <pageMargins left="0.6692913385826772" right="0.47244094488188981" top="0.39370078740157483" bottom="0.6692913385826772" header="0" footer="0"/>
  <pageSetup paperSize="9" fitToHeight="0" orientation="portrait" r:id="rId1"/>
  <headerFooter alignWithMargins="0"/>
  <rowBreaks count="2" manualBreakCount="2">
    <brk id="36" min="2" max="6" man="1"/>
    <brk id="65" min="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98"/>
  <sheetViews>
    <sheetView showGridLines="0" zoomScaleNormal="100" workbookViewId="0"/>
  </sheetViews>
  <sheetFormatPr baseColWidth="10" defaultColWidth="11.42578125" defaultRowHeight="12.75" x14ac:dyDescent="0.2"/>
  <cols>
    <col min="1" max="1" width="11.42578125" style="4"/>
    <col min="2" max="2" width="5.7109375" style="4" customWidth="1"/>
    <col min="3" max="4" width="4.7109375" style="4" customWidth="1"/>
    <col min="5" max="5" width="27.28515625" style="4" customWidth="1"/>
    <col min="6" max="6" width="10.7109375" style="4" customWidth="1"/>
    <col min="7" max="7" width="11" style="4" customWidth="1"/>
    <col min="8" max="8" width="11.7109375" style="4" customWidth="1"/>
    <col min="9" max="10" width="11" style="4" customWidth="1"/>
    <col min="11" max="16384" width="11.42578125" style="4"/>
  </cols>
  <sheetData>
    <row r="1" spans="2:16" s="1" customFormat="1" ht="15.95" customHeight="1" x14ac:dyDescent="0.2"/>
    <row r="2" spans="2:16" s="1" customFormat="1" ht="12" customHeight="1" x14ac:dyDescent="0.2">
      <c r="B2" s="2"/>
      <c r="C2" s="3"/>
      <c r="D2" s="3"/>
      <c r="F2" s="3"/>
      <c r="G2" s="3"/>
      <c r="H2" s="3"/>
      <c r="I2" s="3"/>
      <c r="J2" s="3"/>
      <c r="K2" s="2"/>
    </row>
    <row r="3" spans="2:16" s="1" customFormat="1" ht="12" customHeight="1" x14ac:dyDescent="0.2">
      <c r="B3" s="2"/>
      <c r="C3" s="3"/>
      <c r="D3" s="3"/>
      <c r="E3" s="3" t="s">
        <v>132</v>
      </c>
      <c r="F3" s="3"/>
      <c r="G3" s="3"/>
      <c r="H3" s="3"/>
      <c r="I3" s="3"/>
      <c r="J3" s="3"/>
      <c r="K3" s="160"/>
      <c r="L3" s="161"/>
      <c r="M3" s="161"/>
      <c r="N3" s="161"/>
    </row>
    <row r="4" spans="2:16" s="1" customFormat="1" ht="12" customHeight="1" x14ac:dyDescent="0.2">
      <c r="B4" s="2"/>
      <c r="C4" s="3"/>
      <c r="D4" s="3"/>
      <c r="E4" s="3"/>
      <c r="F4" s="3"/>
      <c r="G4" s="3"/>
      <c r="H4" s="3"/>
      <c r="I4" s="3"/>
      <c r="J4" s="3"/>
      <c r="K4" s="2"/>
    </row>
    <row r="5" spans="2:16" s="1" customFormat="1" ht="24" customHeight="1" x14ac:dyDescent="0.2">
      <c r="L5" s="162"/>
      <c r="M5" s="4"/>
      <c r="N5" s="4"/>
      <c r="O5" s="4"/>
      <c r="P5" s="4"/>
    </row>
    <row r="6" spans="2:16" ht="18" customHeight="1" x14ac:dyDescent="0.2">
      <c r="C6" s="113" t="s">
        <v>0</v>
      </c>
      <c r="D6" s="114"/>
      <c r="E6" s="114"/>
      <c r="F6" s="114"/>
      <c r="L6" s="1"/>
      <c r="M6" s="1"/>
      <c r="N6" s="1"/>
      <c r="O6" s="1"/>
    </row>
    <row r="7" spans="2:16" ht="15.95" customHeight="1" x14ac:dyDescent="0.2">
      <c r="D7" s="5"/>
      <c r="E7" s="5"/>
      <c r="F7" s="5"/>
      <c r="G7" s="5"/>
      <c r="H7" s="5"/>
      <c r="I7" s="5"/>
      <c r="J7" s="5"/>
      <c r="K7" s="5"/>
      <c r="L7" s="162"/>
    </row>
    <row r="8" spans="2:16" ht="15.95" customHeight="1" x14ac:dyDescent="0.2">
      <c r="D8" s="5"/>
      <c r="E8" s="5"/>
      <c r="F8" s="5"/>
      <c r="G8" s="5"/>
      <c r="H8" s="5"/>
      <c r="I8" s="5"/>
      <c r="J8" s="5"/>
      <c r="K8" s="5"/>
      <c r="L8" s="5"/>
      <c r="M8" s="5"/>
    </row>
    <row r="9" spans="2:16" ht="15.95" customHeight="1" x14ac:dyDescent="0.2">
      <c r="D9" s="5"/>
      <c r="E9" s="5"/>
      <c r="F9" s="5"/>
      <c r="G9" s="5"/>
      <c r="H9" s="5"/>
      <c r="I9" s="5"/>
      <c r="J9" s="5"/>
      <c r="K9" s="5"/>
      <c r="L9" s="5"/>
      <c r="M9" s="5"/>
    </row>
    <row r="10" spans="2:16" ht="15.95" customHeight="1" x14ac:dyDescent="0.2">
      <c r="D10" s="5"/>
      <c r="E10" s="5"/>
      <c r="F10" s="5"/>
      <c r="G10" s="5"/>
      <c r="H10" s="5"/>
      <c r="I10" s="5"/>
      <c r="J10" s="5"/>
      <c r="K10" s="5"/>
      <c r="L10" s="5"/>
      <c r="M10" s="5"/>
    </row>
    <row r="11" spans="2:16" ht="6.95" customHeight="1" x14ac:dyDescent="0.2">
      <c r="D11" s="5"/>
      <c r="E11" s="5"/>
      <c r="F11" s="5"/>
      <c r="G11" s="5"/>
      <c r="H11" s="5"/>
      <c r="I11" s="5"/>
      <c r="J11" s="5"/>
      <c r="K11" s="5"/>
      <c r="L11" s="5"/>
      <c r="M11" s="5"/>
      <c r="N11" s="5"/>
    </row>
    <row r="12" spans="2:16" ht="18" customHeight="1" x14ac:dyDescent="0.2">
      <c r="C12" s="6" t="s">
        <v>1</v>
      </c>
    </row>
    <row r="13" spans="2:16" ht="6.95" customHeight="1" x14ac:dyDescent="0.2"/>
    <row r="14" spans="2:16" ht="33.75" customHeight="1" x14ac:dyDescent="0.2">
      <c r="C14" s="7"/>
      <c r="D14" s="8" t="s">
        <v>2</v>
      </c>
      <c r="E14" s="9"/>
      <c r="F14" s="10" t="s">
        <v>89</v>
      </c>
      <c r="G14" s="10" t="s">
        <v>3</v>
      </c>
      <c r="H14" s="10" t="s">
        <v>4</v>
      </c>
      <c r="I14" s="10" t="s">
        <v>179</v>
      </c>
      <c r="J14" s="10" t="s">
        <v>155</v>
      </c>
      <c r="K14" s="10" t="s">
        <v>272</v>
      </c>
    </row>
    <row r="15" spans="2:16" ht="14.25" customHeight="1" x14ac:dyDescent="0.2">
      <c r="D15" s="11" t="s">
        <v>5</v>
      </c>
      <c r="E15" s="12" t="s">
        <v>6</v>
      </c>
      <c r="F15" s="115" t="s">
        <v>7</v>
      </c>
      <c r="G15" s="115" t="s">
        <v>7</v>
      </c>
      <c r="H15" s="54" t="s">
        <v>7</v>
      </c>
      <c r="I15" s="13" t="s">
        <v>7</v>
      </c>
      <c r="J15" s="13" t="s">
        <v>7</v>
      </c>
      <c r="K15" s="115" t="s">
        <v>7</v>
      </c>
    </row>
    <row r="16" spans="2:16" ht="14.25" customHeight="1" x14ac:dyDescent="0.2">
      <c r="D16" s="14"/>
      <c r="E16" s="361" t="s">
        <v>144</v>
      </c>
      <c r="F16" s="125" t="s">
        <v>7</v>
      </c>
      <c r="G16" s="358" t="s">
        <v>7</v>
      </c>
      <c r="H16" s="126" t="s">
        <v>8</v>
      </c>
      <c r="I16" s="127" t="s">
        <v>8</v>
      </c>
      <c r="J16" s="127" t="s">
        <v>8</v>
      </c>
      <c r="K16" s="129" t="s">
        <v>8</v>
      </c>
    </row>
    <row r="17" spans="4:20" ht="14.25" customHeight="1" x14ac:dyDescent="0.2">
      <c r="D17" s="15"/>
      <c r="E17" s="130" t="s">
        <v>10</v>
      </c>
      <c r="F17" s="123" t="s">
        <v>7</v>
      </c>
      <c r="G17" s="123"/>
      <c r="H17" s="124" t="s">
        <v>7</v>
      </c>
      <c r="I17" s="122" t="s">
        <v>8</v>
      </c>
      <c r="J17" s="122" t="s">
        <v>8</v>
      </c>
      <c r="K17" s="120" t="s">
        <v>8</v>
      </c>
    </row>
    <row r="18" spans="4:20" ht="14.25" customHeight="1" x14ac:dyDescent="0.2">
      <c r="D18" s="15"/>
      <c r="E18" s="130" t="s">
        <v>11</v>
      </c>
      <c r="F18" s="120" t="s">
        <v>8</v>
      </c>
      <c r="G18" s="120" t="s">
        <v>8</v>
      </c>
      <c r="H18" s="121" t="s">
        <v>8</v>
      </c>
      <c r="I18" s="122" t="s">
        <v>8</v>
      </c>
      <c r="J18" s="122" t="s">
        <v>8</v>
      </c>
      <c r="K18" s="120" t="s">
        <v>8</v>
      </c>
    </row>
    <row r="19" spans="4:20" ht="14.25" customHeight="1" x14ac:dyDescent="0.2">
      <c r="D19" s="15"/>
      <c r="E19" s="130" t="s">
        <v>184</v>
      </c>
      <c r="F19" s="120" t="s">
        <v>8</v>
      </c>
      <c r="G19" s="120" t="s">
        <v>8</v>
      </c>
      <c r="H19" s="121" t="s">
        <v>8</v>
      </c>
      <c r="I19" s="122" t="s">
        <v>8</v>
      </c>
      <c r="J19" s="122" t="s">
        <v>8</v>
      </c>
      <c r="K19" s="120" t="s">
        <v>8</v>
      </c>
    </row>
    <row r="20" spans="4:20" ht="14.25" customHeight="1" x14ac:dyDescent="0.2">
      <c r="D20" s="15"/>
      <c r="E20" s="130" t="s">
        <v>12</v>
      </c>
      <c r="F20" s="123" t="s">
        <v>7</v>
      </c>
      <c r="G20" s="123" t="s">
        <v>7</v>
      </c>
      <c r="H20" s="121" t="s">
        <v>8</v>
      </c>
      <c r="I20" s="122" t="s">
        <v>8</v>
      </c>
      <c r="J20" s="122" t="s">
        <v>8</v>
      </c>
      <c r="K20" s="120" t="s">
        <v>8</v>
      </c>
    </row>
    <row r="21" spans="4:20" ht="14.25" customHeight="1" x14ac:dyDescent="0.2">
      <c r="D21" s="15"/>
      <c r="E21" s="130" t="s">
        <v>14</v>
      </c>
      <c r="F21" s="123" t="s">
        <v>7</v>
      </c>
      <c r="G21" s="123" t="s">
        <v>7</v>
      </c>
      <c r="H21" s="124" t="s">
        <v>7</v>
      </c>
      <c r="I21" s="122" t="s">
        <v>8</v>
      </c>
      <c r="J21" s="122" t="s">
        <v>8</v>
      </c>
      <c r="K21" s="120" t="s">
        <v>8</v>
      </c>
    </row>
    <row r="22" spans="4:20" ht="14.25" customHeight="1" x14ac:dyDescent="0.2">
      <c r="D22" s="15"/>
      <c r="E22" s="130" t="s">
        <v>15</v>
      </c>
      <c r="F22" s="123" t="s">
        <v>7</v>
      </c>
      <c r="G22" s="123" t="s">
        <v>7</v>
      </c>
      <c r="H22" s="124" t="s">
        <v>7</v>
      </c>
      <c r="I22" s="122" t="s">
        <v>8</v>
      </c>
      <c r="J22" s="122" t="s">
        <v>8</v>
      </c>
      <c r="K22" s="120" t="s">
        <v>8</v>
      </c>
    </row>
    <row r="23" spans="4:20" ht="14.25" customHeight="1" x14ac:dyDescent="0.2">
      <c r="D23" s="15"/>
      <c r="E23" s="130" t="s">
        <v>16</v>
      </c>
      <c r="F23" s="120" t="s">
        <v>8</v>
      </c>
      <c r="G23" s="123" t="s">
        <v>7</v>
      </c>
      <c r="H23" s="121" t="s">
        <v>8</v>
      </c>
      <c r="I23" s="122" t="s">
        <v>8</v>
      </c>
      <c r="J23" s="122" t="s">
        <v>8</v>
      </c>
      <c r="K23" s="120" t="s">
        <v>8</v>
      </c>
    </row>
    <row r="24" spans="4:20" ht="14.25" customHeight="1" x14ac:dyDescent="0.2">
      <c r="D24" s="15"/>
      <c r="E24" s="130" t="s">
        <v>18</v>
      </c>
      <c r="F24" s="123" t="s">
        <v>7</v>
      </c>
      <c r="G24" s="123" t="s">
        <v>7</v>
      </c>
      <c r="H24" s="131" t="s">
        <v>178</v>
      </c>
      <c r="I24" s="122" t="s">
        <v>8</v>
      </c>
      <c r="J24" s="122" t="s">
        <v>8</v>
      </c>
      <c r="K24" s="120" t="s">
        <v>8</v>
      </c>
    </row>
    <row r="25" spans="4:20" ht="14.25" customHeight="1" x14ac:dyDescent="0.2">
      <c r="D25" s="15"/>
      <c r="E25" s="130" t="s">
        <v>19</v>
      </c>
      <c r="F25" s="123" t="s">
        <v>7</v>
      </c>
      <c r="G25" s="120" t="s">
        <v>8</v>
      </c>
      <c r="H25" s="121" t="s">
        <v>8</v>
      </c>
      <c r="I25" s="120" t="s">
        <v>8</v>
      </c>
      <c r="J25" s="122" t="s">
        <v>8</v>
      </c>
      <c r="K25" s="120" t="s">
        <v>8</v>
      </c>
    </row>
    <row r="26" spans="4:20" ht="14.25" customHeight="1" x14ac:dyDescent="0.2">
      <c r="D26" s="15"/>
      <c r="E26" s="130" t="s">
        <v>160</v>
      </c>
      <c r="F26" s="120" t="s">
        <v>8</v>
      </c>
      <c r="G26" s="120" t="s">
        <v>8</v>
      </c>
      <c r="H26" s="124" t="s">
        <v>7</v>
      </c>
      <c r="I26" s="120" t="s">
        <v>8</v>
      </c>
      <c r="J26" s="120" t="s">
        <v>8</v>
      </c>
      <c r="K26" s="120" t="s">
        <v>8</v>
      </c>
    </row>
    <row r="27" spans="4:20" ht="14.25" customHeight="1" x14ac:dyDescent="0.2">
      <c r="D27" s="15"/>
      <c r="E27" s="130" t="s">
        <v>20</v>
      </c>
      <c r="F27" s="120" t="s">
        <v>8</v>
      </c>
      <c r="G27" s="123" t="s">
        <v>7</v>
      </c>
      <c r="H27" s="124" t="s">
        <v>7</v>
      </c>
      <c r="I27" s="122" t="s">
        <v>8</v>
      </c>
      <c r="J27" s="122" t="s">
        <v>8</v>
      </c>
      <c r="K27" s="120" t="s">
        <v>8</v>
      </c>
    </row>
    <row r="28" spans="4:20" ht="14.25" customHeight="1" x14ac:dyDescent="0.2">
      <c r="D28" s="15"/>
      <c r="E28" s="130" t="s">
        <v>21</v>
      </c>
      <c r="F28" s="123" t="s">
        <v>7</v>
      </c>
      <c r="G28" s="123" t="s">
        <v>7</v>
      </c>
      <c r="H28" s="124" t="s">
        <v>7</v>
      </c>
      <c r="I28" s="122" t="s">
        <v>8</v>
      </c>
      <c r="J28" s="122" t="s">
        <v>8</v>
      </c>
      <c r="K28" s="120" t="s">
        <v>8</v>
      </c>
    </row>
    <row r="29" spans="4:20" ht="14.25" customHeight="1" x14ac:dyDescent="0.2">
      <c r="D29" s="15"/>
      <c r="E29" s="130" t="s">
        <v>22</v>
      </c>
      <c r="F29" s="120" t="s">
        <v>8</v>
      </c>
      <c r="G29" s="123" t="s">
        <v>7</v>
      </c>
      <c r="H29" s="121" t="s">
        <v>8</v>
      </c>
      <c r="I29" s="122" t="s">
        <v>8</v>
      </c>
      <c r="J29" s="122" t="s">
        <v>8</v>
      </c>
      <c r="K29" s="120" t="s">
        <v>8</v>
      </c>
    </row>
    <row r="30" spans="4:20" ht="14.25" customHeight="1" x14ac:dyDescent="0.2">
      <c r="D30" s="15"/>
      <c r="E30" s="132" t="s">
        <v>133</v>
      </c>
      <c r="F30" s="120" t="s">
        <v>8</v>
      </c>
      <c r="G30" s="122" t="s">
        <v>8</v>
      </c>
      <c r="H30" s="121" t="s">
        <v>8</v>
      </c>
      <c r="I30" s="122" t="s">
        <v>8</v>
      </c>
      <c r="J30" s="122" t="s">
        <v>8</v>
      </c>
      <c r="K30" s="120" t="s">
        <v>8</v>
      </c>
    </row>
    <row r="31" spans="4:20" ht="14.25" customHeight="1" x14ac:dyDescent="0.2">
      <c r="D31" s="15"/>
      <c r="E31" s="130" t="s">
        <v>23</v>
      </c>
      <c r="F31" s="123" t="s">
        <v>7</v>
      </c>
      <c r="G31" s="123" t="s">
        <v>7</v>
      </c>
      <c r="H31" s="124" t="s">
        <v>7</v>
      </c>
      <c r="I31" s="122" t="s">
        <v>8</v>
      </c>
      <c r="J31" s="122" t="s">
        <v>8</v>
      </c>
      <c r="K31" s="120" t="s">
        <v>8</v>
      </c>
      <c r="L31" s="163"/>
      <c r="M31" s="114"/>
      <c r="N31" s="114"/>
      <c r="O31" s="114"/>
      <c r="P31" s="114"/>
      <c r="Q31" s="114"/>
      <c r="R31" s="114"/>
      <c r="S31" s="114"/>
      <c r="T31" s="114"/>
    </row>
    <row r="32" spans="4:20" ht="14.25" customHeight="1" x14ac:dyDescent="0.2">
      <c r="D32" s="15"/>
      <c r="E32" s="130" t="s">
        <v>24</v>
      </c>
      <c r="F32" s="120" t="s">
        <v>8</v>
      </c>
      <c r="G32" s="120" t="s">
        <v>8</v>
      </c>
      <c r="H32" s="121" t="s">
        <v>8</v>
      </c>
      <c r="I32" s="122" t="s">
        <v>8</v>
      </c>
      <c r="J32" s="122" t="s">
        <v>8</v>
      </c>
      <c r="K32" s="120" t="s">
        <v>8</v>
      </c>
      <c r="L32" s="164"/>
      <c r="M32" s="114"/>
      <c r="N32" s="114"/>
      <c r="O32" s="114"/>
      <c r="P32" s="114"/>
      <c r="Q32" s="114"/>
      <c r="R32" s="114"/>
      <c r="S32" s="114"/>
      <c r="T32" s="114"/>
    </row>
    <row r="33" spans="4:11" ht="14.25" customHeight="1" x14ac:dyDescent="0.2">
      <c r="D33" s="15"/>
      <c r="E33" s="130" t="s">
        <v>25</v>
      </c>
      <c r="F33" s="120" t="s">
        <v>8</v>
      </c>
      <c r="G33" s="123" t="s">
        <v>7</v>
      </c>
      <c r="H33" s="124" t="s">
        <v>7</v>
      </c>
      <c r="I33" s="122" t="s">
        <v>8</v>
      </c>
      <c r="J33" s="122" t="s">
        <v>8</v>
      </c>
      <c r="K33" s="120" t="s">
        <v>8</v>
      </c>
    </row>
    <row r="34" spans="4:11" ht="14.25" customHeight="1" x14ac:dyDescent="0.2">
      <c r="D34" s="15"/>
      <c r="E34" s="130" t="s">
        <v>26</v>
      </c>
      <c r="F34" s="123" t="s">
        <v>7</v>
      </c>
      <c r="G34" s="123" t="s">
        <v>7</v>
      </c>
      <c r="H34" s="124"/>
      <c r="I34" s="122" t="s">
        <v>8</v>
      </c>
      <c r="J34" s="122" t="s">
        <v>8</v>
      </c>
      <c r="K34" s="120" t="s">
        <v>8</v>
      </c>
    </row>
    <row r="35" spans="4:11" ht="14.25" customHeight="1" x14ac:dyDescent="0.2">
      <c r="D35" s="15"/>
      <c r="E35" s="130" t="s">
        <v>27</v>
      </c>
      <c r="F35" s="120" t="s">
        <v>8</v>
      </c>
      <c r="G35" s="120" t="s">
        <v>8</v>
      </c>
      <c r="H35" s="121" t="s">
        <v>8</v>
      </c>
      <c r="I35" s="122" t="s">
        <v>8</v>
      </c>
      <c r="J35" s="122" t="s">
        <v>8</v>
      </c>
      <c r="K35" s="120" t="s">
        <v>8</v>
      </c>
    </row>
    <row r="36" spans="4:11" ht="14.25" customHeight="1" x14ac:dyDescent="0.2">
      <c r="D36" s="15"/>
      <c r="E36" s="130" t="s">
        <v>58</v>
      </c>
      <c r="F36" s="120" t="s">
        <v>8</v>
      </c>
      <c r="G36" s="120" t="s">
        <v>8</v>
      </c>
      <c r="H36" s="121" t="s">
        <v>8</v>
      </c>
      <c r="I36" s="122" t="s">
        <v>8</v>
      </c>
      <c r="J36" s="122" t="s">
        <v>8</v>
      </c>
      <c r="K36" s="120" t="s">
        <v>8</v>
      </c>
    </row>
    <row r="37" spans="4:11" ht="14.25" customHeight="1" x14ac:dyDescent="0.2">
      <c r="D37" s="15"/>
      <c r="E37" s="130" t="s">
        <v>28</v>
      </c>
      <c r="F37" s="120" t="s">
        <v>8</v>
      </c>
      <c r="G37" s="123" t="s">
        <v>7</v>
      </c>
      <c r="H37" s="124" t="s">
        <v>7</v>
      </c>
      <c r="I37" s="122" t="s">
        <v>8</v>
      </c>
      <c r="J37" s="122" t="s">
        <v>8</v>
      </c>
      <c r="K37" s="120" t="s">
        <v>8</v>
      </c>
    </row>
    <row r="38" spans="4:11" ht="14.25" customHeight="1" x14ac:dyDescent="0.2">
      <c r="D38" s="15"/>
      <c r="E38" s="130" t="s">
        <v>70</v>
      </c>
      <c r="F38" s="120" t="s">
        <v>8</v>
      </c>
      <c r="G38" s="123" t="s">
        <v>7</v>
      </c>
      <c r="H38" s="124"/>
      <c r="I38" s="122"/>
      <c r="J38" s="122"/>
      <c r="K38" s="120" t="s">
        <v>8</v>
      </c>
    </row>
    <row r="39" spans="4:11" ht="14.25" customHeight="1" x14ac:dyDescent="0.2">
      <c r="D39" s="15"/>
      <c r="E39" s="130" t="s">
        <v>30</v>
      </c>
      <c r="F39" s="120" t="s">
        <v>8</v>
      </c>
      <c r="G39" s="120" t="s">
        <v>8</v>
      </c>
      <c r="H39" s="359" t="s">
        <v>7</v>
      </c>
      <c r="I39" s="122" t="s">
        <v>8</v>
      </c>
      <c r="J39" s="122" t="s">
        <v>8</v>
      </c>
      <c r="K39" s="120" t="s">
        <v>8</v>
      </c>
    </row>
    <row r="40" spans="4:11" ht="14.25" customHeight="1" x14ac:dyDescent="0.2">
      <c r="D40" s="15"/>
      <c r="E40" s="130" t="s">
        <v>29</v>
      </c>
      <c r="F40" s="120" t="s">
        <v>8</v>
      </c>
      <c r="G40" s="123" t="s">
        <v>7</v>
      </c>
      <c r="H40" s="121" t="s">
        <v>8</v>
      </c>
      <c r="I40" s="122" t="s">
        <v>8</v>
      </c>
      <c r="J40" s="122" t="s">
        <v>8</v>
      </c>
      <c r="K40" s="120" t="s">
        <v>8</v>
      </c>
    </row>
    <row r="41" spans="4:11" ht="14.25" customHeight="1" x14ac:dyDescent="0.2">
      <c r="D41" s="15"/>
      <c r="E41" s="130" t="s">
        <v>31</v>
      </c>
      <c r="F41" s="120" t="s">
        <v>8</v>
      </c>
      <c r="G41" s="123" t="s">
        <v>7</v>
      </c>
      <c r="H41" s="124" t="s">
        <v>7</v>
      </c>
      <c r="I41" s="122" t="s">
        <v>8</v>
      </c>
      <c r="J41" s="122" t="s">
        <v>8</v>
      </c>
      <c r="K41" s="120" t="s">
        <v>8</v>
      </c>
    </row>
    <row r="42" spans="4:11" ht="14.25" customHeight="1" x14ac:dyDescent="0.2">
      <c r="D42" s="15"/>
      <c r="E42" s="130" t="s">
        <v>32</v>
      </c>
      <c r="F42" s="123" t="s">
        <v>7</v>
      </c>
      <c r="G42" s="123" t="s">
        <v>7</v>
      </c>
      <c r="H42" s="124" t="s">
        <v>7</v>
      </c>
      <c r="I42" s="122" t="s">
        <v>8</v>
      </c>
      <c r="J42" s="122" t="s">
        <v>8</v>
      </c>
      <c r="K42" s="120" t="s">
        <v>8</v>
      </c>
    </row>
    <row r="43" spans="4:11" ht="14.25" customHeight="1" x14ac:dyDescent="0.2">
      <c r="D43" s="15"/>
      <c r="E43" s="130" t="s">
        <v>33</v>
      </c>
      <c r="F43" s="123" t="s">
        <v>7</v>
      </c>
      <c r="G43" s="123" t="s">
        <v>7</v>
      </c>
      <c r="H43" s="124" t="s">
        <v>7</v>
      </c>
      <c r="I43" s="122" t="s">
        <v>8</v>
      </c>
      <c r="J43" s="122" t="s">
        <v>8</v>
      </c>
      <c r="K43" s="120" t="s">
        <v>8</v>
      </c>
    </row>
    <row r="44" spans="4:11" ht="14.25" customHeight="1" x14ac:dyDescent="0.2">
      <c r="D44" s="15"/>
      <c r="E44" s="130" t="s">
        <v>34</v>
      </c>
      <c r="F44" s="120" t="s">
        <v>8</v>
      </c>
      <c r="G44" s="123" t="s">
        <v>7</v>
      </c>
      <c r="H44" s="121" t="s">
        <v>8</v>
      </c>
      <c r="I44" s="122" t="s">
        <v>8</v>
      </c>
      <c r="J44" s="122" t="s">
        <v>8</v>
      </c>
      <c r="K44" s="120" t="s">
        <v>8</v>
      </c>
    </row>
    <row r="45" spans="4:11" ht="14.25" customHeight="1" x14ac:dyDescent="0.2">
      <c r="D45" s="15"/>
      <c r="E45" s="130" t="s">
        <v>57</v>
      </c>
      <c r="F45" s="120" t="s">
        <v>8</v>
      </c>
      <c r="G45" s="123" t="s">
        <v>7</v>
      </c>
      <c r="H45" s="124" t="s">
        <v>7</v>
      </c>
      <c r="I45" s="122" t="s">
        <v>8</v>
      </c>
      <c r="J45" s="122" t="s">
        <v>8</v>
      </c>
      <c r="K45" s="120" t="s">
        <v>8</v>
      </c>
    </row>
    <row r="46" spans="4:11" ht="12.75" customHeight="1" x14ac:dyDescent="0.2">
      <c r="D46" s="15"/>
      <c r="E46" s="130" t="s">
        <v>277</v>
      </c>
      <c r="F46" s="358" t="s">
        <v>335</v>
      </c>
      <c r="G46" s="120" t="s">
        <v>8</v>
      </c>
      <c r="H46" s="124" t="s">
        <v>7</v>
      </c>
      <c r="I46" s="122" t="s">
        <v>8</v>
      </c>
      <c r="J46" s="122" t="s">
        <v>8</v>
      </c>
      <c r="K46" s="120" t="s">
        <v>8</v>
      </c>
    </row>
    <row r="47" spans="4:11" ht="14.25" customHeight="1" x14ac:dyDescent="0.2">
      <c r="D47" s="15"/>
      <c r="E47" s="130" t="s">
        <v>59</v>
      </c>
      <c r="F47" s="120" t="s">
        <v>8</v>
      </c>
      <c r="G47" s="120" t="s">
        <v>8</v>
      </c>
      <c r="H47" s="121" t="s">
        <v>8</v>
      </c>
      <c r="I47" s="122" t="s">
        <v>8</v>
      </c>
      <c r="J47" s="122" t="s">
        <v>8</v>
      </c>
      <c r="K47" s="120" t="s">
        <v>8</v>
      </c>
    </row>
    <row r="48" spans="4:11" ht="14.25" customHeight="1" x14ac:dyDescent="0.2">
      <c r="D48" s="15"/>
      <c r="E48" s="130" t="s">
        <v>36</v>
      </c>
      <c r="F48" s="120" t="s">
        <v>8</v>
      </c>
      <c r="G48" s="120" t="s">
        <v>8</v>
      </c>
      <c r="H48" s="121" t="s">
        <v>8</v>
      </c>
      <c r="I48" s="122" t="s">
        <v>8</v>
      </c>
      <c r="J48" s="122" t="s">
        <v>8</v>
      </c>
      <c r="K48" s="120" t="s">
        <v>8</v>
      </c>
    </row>
    <row r="49" spans="3:11" ht="14.25" customHeight="1" x14ac:dyDescent="0.2">
      <c r="D49" s="15"/>
      <c r="E49" s="130" t="s">
        <v>37</v>
      </c>
      <c r="F49" s="120" t="s">
        <v>8</v>
      </c>
      <c r="G49" s="120" t="s">
        <v>8</v>
      </c>
      <c r="H49" s="121" t="s">
        <v>8</v>
      </c>
      <c r="I49" s="122" t="s">
        <v>8</v>
      </c>
      <c r="J49" s="122" t="s">
        <v>8</v>
      </c>
      <c r="K49" s="120" t="s">
        <v>8</v>
      </c>
    </row>
    <row r="50" spans="3:11" ht="14.25" customHeight="1" x14ac:dyDescent="0.2">
      <c r="D50" s="16"/>
      <c r="E50" s="362" t="s">
        <v>38</v>
      </c>
      <c r="F50" s="116" t="s">
        <v>8</v>
      </c>
      <c r="G50" s="116" t="s">
        <v>8</v>
      </c>
      <c r="H50" s="360" t="s">
        <v>7</v>
      </c>
      <c r="I50" s="17" t="s">
        <v>8</v>
      </c>
      <c r="J50" s="158" t="s">
        <v>8</v>
      </c>
      <c r="K50" s="582" t="s">
        <v>8</v>
      </c>
    </row>
    <row r="51" spans="3:11" ht="13.5" customHeight="1" x14ac:dyDescent="0.2">
      <c r="D51" s="154"/>
      <c r="E51" s="155"/>
      <c r="F51" s="156"/>
      <c r="G51" s="156"/>
      <c r="H51" s="156"/>
      <c r="I51" s="156"/>
    </row>
    <row r="52" spans="3:11" ht="13.5" customHeight="1" x14ac:dyDescent="0.2">
      <c r="D52" s="7"/>
      <c r="E52" s="7"/>
      <c r="F52" s="7"/>
      <c r="G52" s="7"/>
      <c r="H52" s="7"/>
      <c r="I52" s="7"/>
    </row>
    <row r="53" spans="3:11" ht="13.5" customHeight="1" x14ac:dyDescent="0.2">
      <c r="C53" s="7"/>
      <c r="D53" s="18"/>
      <c r="E53" s="18"/>
      <c r="F53" s="18"/>
      <c r="G53" s="18"/>
      <c r="H53" s="18"/>
      <c r="I53" s="18"/>
      <c r="J53" s="18"/>
      <c r="K53" s="18"/>
    </row>
    <row r="54" spans="3:11" ht="13.5" customHeight="1" x14ac:dyDescent="0.2">
      <c r="C54" s="7"/>
      <c r="D54" s="7"/>
      <c r="E54" s="7"/>
      <c r="F54" s="7"/>
      <c r="G54" s="7"/>
      <c r="H54" s="7"/>
      <c r="I54" s="7"/>
      <c r="J54" s="7"/>
      <c r="K54" s="7"/>
    </row>
    <row r="55" spans="3:11" ht="13.5" customHeight="1" x14ac:dyDescent="0.2">
      <c r="D55" s="19"/>
      <c r="E55" s="19"/>
      <c r="F55" s="19"/>
      <c r="G55" s="19"/>
      <c r="H55" s="19"/>
      <c r="I55" s="19"/>
      <c r="J55" s="19"/>
      <c r="K55" s="19"/>
    </row>
    <row r="56" spans="3:11" ht="18" customHeight="1" x14ac:dyDescent="0.2">
      <c r="C56" s="6" t="s">
        <v>39</v>
      </c>
    </row>
    <row r="57" spans="3:11" ht="6.95" customHeight="1" x14ac:dyDescent="0.2"/>
    <row r="58" spans="3:11" ht="33.75" customHeight="1" x14ac:dyDescent="0.2">
      <c r="C58" s="7"/>
      <c r="D58" s="8" t="s">
        <v>2</v>
      </c>
      <c r="E58" s="9"/>
      <c r="F58" s="10" t="s">
        <v>89</v>
      </c>
      <c r="G58" s="10" t="s">
        <v>3</v>
      </c>
      <c r="H58" s="10" t="s">
        <v>4</v>
      </c>
      <c r="I58" s="10" t="s">
        <v>179</v>
      </c>
      <c r="J58" s="10" t="s">
        <v>155</v>
      </c>
      <c r="K58" s="10" t="s">
        <v>272</v>
      </c>
    </row>
    <row r="59" spans="3:11" ht="15.95" customHeight="1" x14ac:dyDescent="0.2">
      <c r="D59" s="14"/>
      <c r="E59" s="128" t="s">
        <v>40</v>
      </c>
      <c r="F59" s="129" t="s">
        <v>8</v>
      </c>
      <c r="G59" s="129" t="s">
        <v>8</v>
      </c>
      <c r="H59" s="126" t="s">
        <v>8</v>
      </c>
      <c r="I59" s="127" t="s">
        <v>8</v>
      </c>
      <c r="J59" s="127" t="s">
        <v>8</v>
      </c>
      <c r="K59" s="129" t="s">
        <v>8</v>
      </c>
    </row>
    <row r="60" spans="3:11" ht="15.95" customHeight="1" x14ac:dyDescent="0.2">
      <c r="D60" s="15"/>
      <c r="E60" s="159" t="s">
        <v>41</v>
      </c>
      <c r="F60" s="123" t="s">
        <v>7</v>
      </c>
      <c r="G60" s="123" t="s">
        <v>7</v>
      </c>
      <c r="H60" s="121" t="s">
        <v>8</v>
      </c>
      <c r="I60" s="122" t="s">
        <v>8</v>
      </c>
      <c r="J60" s="122" t="s">
        <v>8</v>
      </c>
      <c r="K60" s="120" t="s">
        <v>8</v>
      </c>
    </row>
    <row r="61" spans="3:11" ht="15.95" customHeight="1" x14ac:dyDescent="0.2">
      <c r="D61" s="15"/>
      <c r="E61" s="133" t="s">
        <v>42</v>
      </c>
      <c r="F61" s="123" t="s">
        <v>7</v>
      </c>
      <c r="G61" s="123" t="s">
        <v>7</v>
      </c>
      <c r="H61" s="121" t="s">
        <v>8</v>
      </c>
      <c r="I61" s="122" t="s">
        <v>8</v>
      </c>
      <c r="J61" s="122" t="s">
        <v>8</v>
      </c>
      <c r="K61" s="120" t="s">
        <v>8</v>
      </c>
    </row>
    <row r="62" spans="3:11" ht="15.95" customHeight="1" x14ac:dyDescent="0.2">
      <c r="D62" s="15"/>
      <c r="E62" s="133" t="s">
        <v>116</v>
      </c>
      <c r="F62" s="120" t="s">
        <v>8</v>
      </c>
      <c r="G62" s="123" t="s">
        <v>7</v>
      </c>
      <c r="H62" s="121" t="s">
        <v>8</v>
      </c>
      <c r="I62" s="122" t="s">
        <v>8</v>
      </c>
      <c r="J62" s="122" t="s">
        <v>8</v>
      </c>
      <c r="K62" s="120" t="s">
        <v>8</v>
      </c>
    </row>
    <row r="63" spans="3:11" ht="15.95" customHeight="1" x14ac:dyDescent="0.2">
      <c r="D63" s="15"/>
      <c r="E63" s="133" t="s">
        <v>43</v>
      </c>
      <c r="F63" s="123" t="s">
        <v>7</v>
      </c>
      <c r="G63" s="358" t="s">
        <v>336</v>
      </c>
      <c r="H63" s="121" t="s">
        <v>8</v>
      </c>
      <c r="I63" s="122" t="s">
        <v>8</v>
      </c>
      <c r="J63" s="122" t="s">
        <v>8</v>
      </c>
      <c r="K63" s="120" t="s">
        <v>8</v>
      </c>
    </row>
    <row r="64" spans="3:11" ht="15.95" customHeight="1" x14ac:dyDescent="0.2">
      <c r="D64" s="15"/>
      <c r="E64" s="133" t="s">
        <v>143</v>
      </c>
      <c r="F64" s="120" t="s">
        <v>8</v>
      </c>
      <c r="G64" s="123" t="s">
        <v>7</v>
      </c>
      <c r="H64" s="121" t="s">
        <v>8</v>
      </c>
      <c r="I64" s="122" t="s">
        <v>8</v>
      </c>
      <c r="J64" s="122" t="s">
        <v>8</v>
      </c>
      <c r="K64" s="120" t="s">
        <v>8</v>
      </c>
    </row>
    <row r="65" spans="4:11" ht="15.95" customHeight="1" x14ac:dyDescent="0.2">
      <c r="D65" s="15"/>
      <c r="E65" s="133" t="s">
        <v>139</v>
      </c>
      <c r="F65" s="123" t="s">
        <v>7</v>
      </c>
      <c r="G65" s="123" t="s">
        <v>7</v>
      </c>
      <c r="H65" s="124" t="s">
        <v>7</v>
      </c>
      <c r="I65" s="122" t="s">
        <v>8</v>
      </c>
      <c r="J65" s="122" t="s">
        <v>8</v>
      </c>
      <c r="K65" s="120" t="s">
        <v>8</v>
      </c>
    </row>
    <row r="66" spans="4:11" ht="15.95" customHeight="1" x14ac:dyDescent="0.2">
      <c r="D66" s="15"/>
      <c r="E66" s="133" t="s">
        <v>44</v>
      </c>
      <c r="F66" s="120" t="s">
        <v>8</v>
      </c>
      <c r="G66" s="120" t="s">
        <v>8</v>
      </c>
      <c r="H66" s="124" t="s">
        <v>7</v>
      </c>
      <c r="I66" s="122" t="s">
        <v>8</v>
      </c>
      <c r="J66" s="122" t="s">
        <v>8</v>
      </c>
      <c r="K66" s="120" t="s">
        <v>8</v>
      </c>
    </row>
    <row r="67" spans="4:11" ht="15.95" customHeight="1" x14ac:dyDescent="0.2">
      <c r="D67" s="16"/>
      <c r="E67" s="20" t="s">
        <v>117</v>
      </c>
      <c r="F67" s="116" t="s">
        <v>8</v>
      </c>
      <c r="G67" s="152" t="s">
        <v>7</v>
      </c>
      <c r="H67" s="153" t="s">
        <v>7</v>
      </c>
      <c r="I67" s="17" t="s">
        <v>8</v>
      </c>
      <c r="J67" s="17" t="s">
        <v>8</v>
      </c>
      <c r="K67" s="582" t="s">
        <v>8</v>
      </c>
    </row>
    <row r="68" spans="4:11" ht="15.95" customHeight="1" x14ac:dyDescent="0.2"/>
    <row r="69" spans="4:11" ht="15.95" customHeight="1" x14ac:dyDescent="0.2">
      <c r="D69" s="1"/>
    </row>
    <row r="70" spans="4:11" ht="15.95" customHeight="1" x14ac:dyDescent="0.2"/>
    <row r="71" spans="4:11" ht="15.95" customHeight="1" x14ac:dyDescent="0.2"/>
    <row r="72" spans="4:11" ht="15.95" customHeight="1" x14ac:dyDescent="0.2"/>
    <row r="73" spans="4:11" ht="15.95" customHeight="1" x14ac:dyDescent="0.2"/>
    <row r="74" spans="4:11" ht="15.95" customHeight="1" x14ac:dyDescent="0.2"/>
    <row r="75" spans="4:11" ht="15.95" customHeight="1" x14ac:dyDescent="0.2"/>
    <row r="76" spans="4:11" ht="15.95" customHeight="1" x14ac:dyDescent="0.2"/>
    <row r="77" spans="4:11" ht="15.95" customHeight="1" x14ac:dyDescent="0.2"/>
    <row r="78" spans="4:11" ht="15.95" customHeight="1" x14ac:dyDescent="0.2"/>
    <row r="79" spans="4:11" ht="15.95" customHeight="1" x14ac:dyDescent="0.2">
      <c r="E79" s="114"/>
      <c r="F79" s="114"/>
      <c r="G79" s="114"/>
      <c r="H79" s="114"/>
      <c r="I79" s="114"/>
      <c r="J79" s="114"/>
    </row>
    <row r="80" spans="4:11" ht="15.95" customHeight="1" x14ac:dyDescent="0.2">
      <c r="E80" s="164"/>
      <c r="F80" s="114"/>
      <c r="G80" s="114"/>
      <c r="H80" s="114"/>
      <c r="I80" s="114"/>
      <c r="J80" s="114"/>
    </row>
    <row r="81" spans="3:11" ht="15.95" customHeight="1" x14ac:dyDescent="0.2">
      <c r="E81" s="114"/>
      <c r="F81" s="114"/>
      <c r="G81" s="114"/>
      <c r="H81" s="114"/>
      <c r="I81" s="114"/>
      <c r="J81" s="114"/>
    </row>
    <row r="82" spans="3:11" ht="15.95" customHeight="1" x14ac:dyDescent="0.2">
      <c r="E82" s="114"/>
      <c r="F82" s="114"/>
      <c r="G82" s="114"/>
      <c r="H82" s="114"/>
      <c r="I82" s="114"/>
      <c r="J82" s="114"/>
    </row>
    <row r="83" spans="3:11" ht="15.95" customHeight="1" x14ac:dyDescent="0.2">
      <c r="E83" s="114"/>
      <c r="F83" s="114"/>
      <c r="G83" s="114"/>
      <c r="H83" s="114"/>
      <c r="I83" s="114"/>
      <c r="J83" s="114"/>
    </row>
    <row r="84" spans="3:11" ht="15.95" customHeight="1" x14ac:dyDescent="0.2">
      <c r="E84" s="114"/>
      <c r="F84" s="114"/>
      <c r="G84" s="114"/>
      <c r="H84" s="114"/>
      <c r="I84" s="114"/>
      <c r="J84" s="114"/>
    </row>
    <row r="85" spans="3:11" ht="15.95" customHeight="1" x14ac:dyDescent="0.2">
      <c r="E85" s="114"/>
      <c r="F85" s="114"/>
      <c r="G85" s="114"/>
      <c r="H85" s="114"/>
      <c r="I85" s="114"/>
      <c r="J85" s="114"/>
    </row>
    <row r="86" spans="3:11" ht="15.95" customHeight="1" x14ac:dyDescent="0.2">
      <c r="E86" s="114"/>
      <c r="F86" s="114"/>
      <c r="G86" s="114"/>
      <c r="H86" s="114"/>
      <c r="I86" s="114"/>
      <c r="J86" s="114"/>
    </row>
    <row r="87" spans="3:11" ht="15.95" customHeight="1" x14ac:dyDescent="0.2"/>
    <row r="88" spans="3:11" ht="15.95" customHeight="1" x14ac:dyDescent="0.2"/>
    <row r="89" spans="3:11" ht="15.95" customHeight="1" x14ac:dyDescent="0.2"/>
    <row r="90" spans="3:11" ht="15.95" customHeight="1" x14ac:dyDescent="0.2"/>
    <row r="91" spans="3:11" ht="15.95" customHeight="1" x14ac:dyDescent="0.2"/>
    <row r="92" spans="3:11" ht="15.95" customHeight="1" x14ac:dyDescent="0.2"/>
    <row r="93" spans="3:11" ht="11.25" customHeight="1" x14ac:dyDescent="0.2">
      <c r="D93" s="18"/>
      <c r="E93" s="18"/>
      <c r="F93" s="18"/>
      <c r="G93" s="18"/>
      <c r="H93" s="18"/>
      <c r="I93" s="18"/>
      <c r="J93" s="18"/>
      <c r="K93" s="18"/>
    </row>
    <row r="94" spans="3:11" ht="11.25" customHeight="1" x14ac:dyDescent="0.2">
      <c r="D94" s="7"/>
      <c r="E94" s="7"/>
      <c r="F94" s="7"/>
      <c r="G94" s="7"/>
      <c r="H94" s="7"/>
      <c r="I94" s="7"/>
      <c r="J94" s="7"/>
      <c r="K94" s="7"/>
    </row>
    <row r="95" spans="3:11" ht="11.25" customHeight="1" x14ac:dyDescent="0.2">
      <c r="D95" s="19"/>
      <c r="E95" s="19"/>
      <c r="F95" s="19"/>
      <c r="G95" s="19"/>
      <c r="H95" s="19"/>
      <c r="I95" s="19"/>
      <c r="J95" s="19"/>
      <c r="K95" s="583"/>
    </row>
    <row r="96" spans="3:11" ht="15.95" customHeight="1" x14ac:dyDescent="0.2">
      <c r="C96" s="7"/>
      <c r="D96" s="7"/>
      <c r="E96" s="7"/>
      <c r="F96" s="7"/>
      <c r="G96" s="7"/>
      <c r="H96" s="7"/>
      <c r="I96" s="7"/>
      <c r="J96" s="7"/>
    </row>
    <row r="97" spans="3:10" x14ac:dyDescent="0.2">
      <c r="C97" s="7"/>
      <c r="D97" s="7"/>
      <c r="E97" s="7"/>
      <c r="F97" s="7"/>
      <c r="G97" s="7"/>
      <c r="H97" s="7"/>
      <c r="I97" s="7"/>
      <c r="J97" s="7"/>
    </row>
    <row r="98" spans="3:10" x14ac:dyDescent="0.2">
      <c r="C98" s="7"/>
      <c r="D98" s="7"/>
      <c r="E98" s="7"/>
      <c r="F98" s="7"/>
      <c r="G98" s="7"/>
      <c r="H98" s="7"/>
      <c r="I98" s="7"/>
      <c r="J98" s="7"/>
    </row>
  </sheetData>
  <sortState ref="E60:J68">
    <sortCondition ref="E60:E68"/>
  </sortState>
  <phoneticPr fontId="0" type="noConversion"/>
  <pageMargins left="0.6692913385826772" right="0.47244094488188981" top="0.39370078740157483" bottom="0.6692913385826772" header="0" footer="0"/>
  <pageSetup paperSize="9" scale="88" fitToHeight="0" orientation="portrait" r:id="rId1"/>
  <headerFooter alignWithMargins="0"/>
  <rowBreaks count="1" manualBreakCount="1">
    <brk id="55" min="2"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EE496"/>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3.28515625" style="31" customWidth="1"/>
    <col min="4" max="4" width="11" style="31" customWidth="1"/>
    <col min="5" max="5" width="9.7109375" style="31" customWidth="1"/>
    <col min="6" max="11" width="4.42578125" style="31" hidden="1" customWidth="1"/>
    <col min="12" max="32" width="4.5703125" style="31" hidden="1" customWidth="1"/>
    <col min="33" max="68" width="4.5703125" style="31" customWidth="1"/>
    <col min="69" max="16384" width="9.140625" style="31"/>
  </cols>
  <sheetData>
    <row r="1" spans="1:135" ht="15.95" customHeight="1" x14ac:dyDescent="0.2">
      <c r="A1" s="29"/>
      <c r="B1" s="29"/>
      <c r="C1" s="29"/>
      <c r="D1" s="29"/>
      <c r="E1" s="29"/>
      <c r="F1" s="35"/>
      <c r="G1" s="29"/>
      <c r="H1" s="29"/>
      <c r="I1" s="35"/>
      <c r="J1" s="29"/>
      <c r="K1" s="29"/>
      <c r="L1" s="35"/>
      <c r="M1" s="29"/>
      <c r="O1" s="36"/>
      <c r="R1" s="36"/>
    </row>
    <row r="2" spans="1:135" ht="12" customHeight="1" x14ac:dyDescent="0.2">
      <c r="B2" s="29"/>
      <c r="C2" s="30"/>
      <c r="D2" s="30"/>
      <c r="E2" s="30"/>
      <c r="F2" s="37"/>
      <c r="G2" s="30"/>
      <c r="H2" s="30"/>
      <c r="I2" s="37"/>
      <c r="J2" s="30"/>
      <c r="K2" s="30"/>
      <c r="L2" s="37"/>
      <c r="M2" s="29"/>
      <c r="O2" s="36"/>
      <c r="R2" s="36"/>
      <c r="BR2" s="826"/>
      <c r="BS2" s="826"/>
      <c r="BT2" s="826"/>
      <c r="BU2" s="826"/>
      <c r="BV2" s="826"/>
      <c r="BW2" s="826"/>
      <c r="BX2" s="826"/>
      <c r="BY2" s="826"/>
      <c r="BZ2" s="826"/>
      <c r="CA2" s="826"/>
      <c r="CB2" s="826"/>
      <c r="CC2" s="826"/>
      <c r="CD2" s="826"/>
      <c r="CE2" s="826"/>
      <c r="CF2" s="826"/>
      <c r="CG2" s="826"/>
      <c r="CH2" s="826"/>
      <c r="CI2" s="826"/>
      <c r="CJ2" s="826"/>
      <c r="CK2" s="826"/>
      <c r="CL2" s="826"/>
      <c r="CM2" s="826"/>
      <c r="CN2" s="826"/>
      <c r="CO2" s="826"/>
      <c r="CP2" s="826"/>
      <c r="CQ2" s="826"/>
      <c r="CR2" s="826"/>
      <c r="CS2" s="826"/>
      <c r="CT2" s="826"/>
      <c r="CU2" s="826"/>
      <c r="CV2" s="826"/>
      <c r="CW2" s="826"/>
      <c r="CX2" s="826"/>
      <c r="CY2" s="826"/>
      <c r="CZ2" s="826"/>
      <c r="DA2" s="826"/>
      <c r="DB2" s="826"/>
      <c r="DC2" s="826"/>
      <c r="DD2" s="826"/>
      <c r="DE2" s="826"/>
      <c r="DF2" s="826"/>
      <c r="DG2" s="826"/>
      <c r="DH2" s="826"/>
      <c r="DI2" s="826"/>
      <c r="DJ2" s="826"/>
      <c r="DK2" s="826"/>
      <c r="DL2" s="826"/>
      <c r="DM2" s="826"/>
      <c r="DN2" s="826"/>
      <c r="DO2" s="826"/>
      <c r="DP2" s="826"/>
      <c r="DQ2" s="826"/>
      <c r="DR2" s="826"/>
      <c r="DS2" s="826"/>
      <c r="DT2" s="826"/>
      <c r="DU2" s="826"/>
      <c r="DV2" s="826"/>
      <c r="DW2" s="826"/>
      <c r="DX2" s="826"/>
      <c r="DY2" s="826"/>
      <c r="DZ2" s="826"/>
      <c r="EA2" s="826"/>
      <c r="EB2" s="826"/>
      <c r="EC2" s="826"/>
      <c r="ED2" s="826"/>
      <c r="EE2" s="826"/>
    </row>
    <row r="3" spans="1:135" ht="12" customHeight="1" x14ac:dyDescent="0.2">
      <c r="B3" s="29"/>
      <c r="C3" s="30"/>
      <c r="D3" s="30"/>
      <c r="E3" s="30"/>
      <c r="F3" s="37"/>
      <c r="G3" s="30"/>
      <c r="H3" s="30"/>
      <c r="I3" s="37"/>
      <c r="J3" s="30"/>
      <c r="K3" s="30"/>
      <c r="L3" s="37"/>
      <c r="M3" s="29"/>
      <c r="O3" s="36"/>
      <c r="R3" s="36"/>
    </row>
    <row r="4" spans="1:135" ht="12" customHeight="1" x14ac:dyDescent="0.2">
      <c r="B4" s="29"/>
      <c r="C4" s="30"/>
      <c r="D4" s="30"/>
      <c r="E4" s="30"/>
      <c r="F4" s="37"/>
      <c r="G4" s="30"/>
      <c r="H4" s="30"/>
      <c r="I4" s="37"/>
      <c r="J4" s="30"/>
      <c r="K4" s="30"/>
      <c r="L4" s="37"/>
      <c r="M4" s="29"/>
      <c r="O4" s="36"/>
      <c r="R4" s="36"/>
    </row>
    <row r="5" spans="1:135" ht="24" customHeight="1" x14ac:dyDescent="0.2">
      <c r="F5" s="36"/>
      <c r="I5" s="36"/>
      <c r="L5" s="36"/>
      <c r="O5" s="36"/>
      <c r="R5" s="36"/>
    </row>
    <row r="6" spans="1:135" ht="18" customHeight="1" x14ac:dyDescent="0.2">
      <c r="C6" s="42" t="s">
        <v>46</v>
      </c>
    </row>
    <row r="7" spans="1:135" ht="18" customHeight="1" x14ac:dyDescent="0.2">
      <c r="C7" s="43" t="s">
        <v>48</v>
      </c>
    </row>
    <row r="8" spans="1:135" ht="20.25" customHeight="1" x14ac:dyDescent="0.2">
      <c r="C8" s="676" t="s">
        <v>124</v>
      </c>
    </row>
    <row r="9" spans="1:135" ht="15.75" customHeight="1" x14ac:dyDescent="0.2">
      <c r="C9" s="671"/>
      <c r="D9" s="671"/>
      <c r="E9" s="671"/>
      <c r="F9" s="671"/>
      <c r="G9" s="671"/>
      <c r="H9" s="671"/>
      <c r="I9" s="671"/>
      <c r="J9" s="671"/>
      <c r="K9" s="671"/>
      <c r="L9" s="671"/>
      <c r="M9" s="671"/>
      <c r="N9" s="671"/>
      <c r="O9" s="671"/>
      <c r="P9" s="671"/>
      <c r="Q9" s="671"/>
      <c r="R9" s="671"/>
      <c r="S9" s="671"/>
      <c r="T9" s="671"/>
      <c r="U9" s="671"/>
      <c r="V9" s="671"/>
      <c r="W9" s="671"/>
      <c r="X9" s="671"/>
      <c r="Y9" s="671"/>
      <c r="Z9" s="671"/>
      <c r="AA9" s="671"/>
      <c r="AB9" s="671"/>
      <c r="AC9" s="671"/>
      <c r="AD9" s="671"/>
      <c r="AE9" s="671"/>
      <c r="AF9" s="671"/>
      <c r="AG9" s="671"/>
      <c r="AH9" s="671"/>
      <c r="AI9" s="671"/>
      <c r="AJ9" s="671"/>
      <c r="AK9" s="671"/>
      <c r="AL9" s="671"/>
      <c r="AM9" s="671"/>
      <c r="AN9" s="671"/>
      <c r="AO9" s="671"/>
      <c r="AP9" s="671"/>
      <c r="AQ9" s="671"/>
      <c r="AR9" s="671"/>
      <c r="AS9" s="671"/>
      <c r="AT9" s="671"/>
      <c r="AU9" s="671"/>
      <c r="AV9" s="671"/>
      <c r="AW9" s="671"/>
      <c r="AX9" s="671"/>
      <c r="AY9" s="671"/>
      <c r="AZ9" s="671"/>
      <c r="BA9" s="671"/>
      <c r="BB9" s="671"/>
      <c r="BC9" s="671"/>
      <c r="BD9" s="671"/>
      <c r="BE9" s="671"/>
      <c r="BF9" s="671"/>
      <c r="BG9" s="671"/>
      <c r="BH9" s="671"/>
      <c r="BI9" s="671"/>
      <c r="BJ9" s="671"/>
      <c r="BK9" s="671"/>
      <c r="BL9" s="671"/>
      <c r="BM9" s="671"/>
      <c r="BN9" s="671"/>
      <c r="BO9" s="671"/>
      <c r="BP9" s="671"/>
    </row>
    <row r="10" spans="1:135" ht="15.75" customHeight="1" x14ac:dyDescent="0.2">
      <c r="C10" s="671"/>
      <c r="D10" s="671"/>
      <c r="E10" s="671"/>
      <c r="F10" s="671"/>
      <c r="G10" s="671"/>
      <c r="H10" s="671"/>
      <c r="I10" s="671"/>
      <c r="J10" s="671"/>
      <c r="K10" s="671"/>
      <c r="L10" s="671"/>
      <c r="M10" s="671"/>
      <c r="N10" s="671"/>
      <c r="O10" s="671"/>
      <c r="P10" s="671"/>
      <c r="Q10" s="671"/>
      <c r="R10" s="671"/>
      <c r="S10" s="671"/>
      <c r="T10" s="671"/>
      <c r="U10" s="671"/>
      <c r="V10" s="671"/>
      <c r="W10" s="671"/>
      <c r="X10" s="671"/>
      <c r="Y10" s="671"/>
      <c r="Z10" s="671"/>
      <c r="AA10" s="671"/>
      <c r="AB10" s="671"/>
      <c r="AC10" s="671"/>
      <c r="AD10" s="671"/>
      <c r="AE10" s="671"/>
      <c r="AF10" s="671"/>
      <c r="AG10" s="671"/>
      <c r="AH10" s="671"/>
      <c r="AI10" s="671"/>
      <c r="AJ10" s="671"/>
      <c r="AK10" s="671"/>
      <c r="AL10" s="671"/>
      <c r="AM10" s="671"/>
      <c r="AN10" s="671"/>
      <c r="AO10" s="671"/>
      <c r="AP10" s="671"/>
      <c r="AQ10" s="671"/>
      <c r="AR10" s="671"/>
      <c r="AS10" s="671"/>
      <c r="AT10" s="671"/>
      <c r="AU10" s="671"/>
      <c r="AV10" s="671"/>
      <c r="AW10" s="671"/>
      <c r="AX10" s="671"/>
      <c r="AY10" s="671"/>
      <c r="AZ10" s="671"/>
      <c r="BA10" s="671"/>
      <c r="BB10" s="671"/>
      <c r="BC10" s="671"/>
      <c r="BD10" s="671"/>
      <c r="BE10" s="671"/>
      <c r="BF10" s="671"/>
      <c r="BG10" s="671"/>
      <c r="BH10" s="671"/>
      <c r="BI10" s="671"/>
      <c r="BJ10" s="671"/>
      <c r="BK10" s="671"/>
      <c r="BL10" s="671"/>
      <c r="BM10" s="671"/>
      <c r="BN10" s="671"/>
      <c r="BO10" s="671"/>
      <c r="BP10" s="671"/>
    </row>
    <row r="11" spans="1:135" ht="15.75" customHeight="1" x14ac:dyDescent="0.2">
      <c r="C11" s="671"/>
      <c r="D11" s="671"/>
      <c r="E11" s="671"/>
      <c r="F11" s="671"/>
      <c r="G11" s="671"/>
      <c r="H11" s="671"/>
      <c r="I11" s="671"/>
      <c r="J11" s="671"/>
      <c r="K11" s="671"/>
      <c r="L11" s="671"/>
      <c r="M11" s="671"/>
      <c r="N11" s="671"/>
      <c r="O11" s="671"/>
      <c r="P11" s="671"/>
      <c r="Q11" s="671"/>
      <c r="R11" s="671"/>
      <c r="S11" s="671"/>
      <c r="T11" s="671"/>
      <c r="U11" s="671"/>
      <c r="V11" s="671"/>
      <c r="W11" s="671"/>
      <c r="X11" s="671"/>
      <c r="Y11" s="671"/>
      <c r="Z11" s="671"/>
      <c r="AA11" s="671"/>
      <c r="AB11" s="671"/>
      <c r="AC11" s="671"/>
      <c r="AD11" s="671"/>
      <c r="AE11" s="671"/>
      <c r="AF11" s="671"/>
      <c r="AG11" s="671"/>
      <c r="AH11" s="671"/>
      <c r="AI11" s="671"/>
      <c r="AJ11" s="671"/>
      <c r="AK11" s="671"/>
      <c r="AL11" s="671"/>
      <c r="AM11" s="671"/>
      <c r="AN11" s="671"/>
      <c r="AO11" s="671"/>
      <c r="AP11" s="671"/>
      <c r="AQ11" s="671"/>
      <c r="AR11" s="671"/>
      <c r="AS11" s="671"/>
      <c r="AT11" s="671"/>
      <c r="AU11" s="671"/>
      <c r="AV11" s="671"/>
      <c r="AW11" s="671"/>
      <c r="AX11" s="671"/>
      <c r="AY11" s="671"/>
      <c r="AZ11" s="671"/>
      <c r="BA11" s="671"/>
      <c r="BB11" s="671"/>
      <c r="BC11" s="671"/>
      <c r="BD11" s="671"/>
      <c r="BE11" s="671"/>
      <c r="BF11" s="671"/>
      <c r="BG11" s="671"/>
      <c r="BH11" s="671"/>
      <c r="BI11" s="671"/>
      <c r="BJ11" s="671"/>
      <c r="BK11" s="671"/>
      <c r="BL11" s="671"/>
      <c r="BM11" s="671"/>
      <c r="BN11" s="671"/>
      <c r="BO11" s="671"/>
      <c r="BP11" s="671"/>
    </row>
    <row r="12" spans="1:135" ht="8.25" customHeight="1" x14ac:dyDescent="0.2">
      <c r="C12" s="671"/>
      <c r="D12" s="671"/>
      <c r="E12" s="671"/>
      <c r="F12" s="671"/>
      <c r="G12" s="671"/>
      <c r="H12" s="671"/>
      <c r="I12" s="671"/>
      <c r="J12" s="671"/>
      <c r="K12" s="671"/>
      <c r="L12" s="671"/>
      <c r="M12" s="671"/>
      <c r="N12" s="671"/>
      <c r="O12" s="671"/>
      <c r="P12" s="671"/>
      <c r="Q12" s="671"/>
      <c r="R12" s="671"/>
      <c r="S12" s="671"/>
      <c r="T12" s="671"/>
      <c r="U12" s="671"/>
      <c r="V12" s="671"/>
      <c r="W12" s="671"/>
      <c r="X12" s="671"/>
      <c r="Y12" s="671"/>
      <c r="Z12" s="671"/>
      <c r="AA12" s="671"/>
      <c r="AB12" s="671"/>
      <c r="AC12" s="671"/>
      <c r="AD12" s="671"/>
      <c r="AE12" s="671"/>
      <c r="AF12" s="671"/>
      <c r="AG12" s="671"/>
      <c r="AH12" s="671"/>
      <c r="AI12" s="671"/>
      <c r="AJ12" s="671"/>
      <c r="AK12" s="671"/>
      <c r="AL12" s="671"/>
      <c r="AM12" s="671"/>
      <c r="AN12" s="671"/>
      <c r="AO12" s="671"/>
      <c r="AP12" s="671"/>
      <c r="AQ12" s="671"/>
      <c r="AR12" s="671"/>
      <c r="AS12" s="671"/>
      <c r="AT12" s="671"/>
      <c r="AU12" s="671"/>
      <c r="AV12" s="671"/>
      <c r="AW12" s="671"/>
      <c r="AX12" s="671"/>
      <c r="AY12" s="671"/>
      <c r="AZ12" s="671"/>
      <c r="BA12" s="671"/>
      <c r="BB12" s="671"/>
      <c r="BC12" s="671"/>
      <c r="BD12" s="671"/>
      <c r="BE12" s="671"/>
      <c r="BF12" s="671"/>
      <c r="BG12" s="671"/>
      <c r="BH12" s="671"/>
      <c r="BI12" s="671"/>
      <c r="BJ12" s="671"/>
      <c r="BK12" s="671"/>
      <c r="BL12" s="671"/>
      <c r="BM12" s="671"/>
      <c r="BN12" s="671"/>
      <c r="BO12" s="671"/>
      <c r="BP12" s="671"/>
    </row>
    <row r="13" spans="1:135" ht="6.75" customHeight="1" x14ac:dyDescent="0.2">
      <c r="C13" s="38"/>
    </row>
    <row r="14" spans="1:135" ht="15.95" customHeight="1" x14ac:dyDescent="0.2">
      <c r="A14" s="61"/>
      <c r="B14" s="30"/>
      <c r="C14" s="29"/>
      <c r="D14" s="29"/>
      <c r="E14" s="29"/>
      <c r="F14" s="29"/>
      <c r="G14" s="29"/>
      <c r="H14" s="29"/>
      <c r="I14" s="29"/>
      <c r="J14" s="29"/>
      <c r="K14" s="29"/>
      <c r="L14" s="29"/>
      <c r="M14" s="29"/>
      <c r="AY14" s="61"/>
      <c r="AZ14" s="61"/>
      <c r="BA14" s="61"/>
    </row>
    <row r="15" spans="1:135" ht="15.95" customHeight="1" x14ac:dyDescent="0.2">
      <c r="A15" s="61"/>
      <c r="B15" s="30"/>
      <c r="C15" s="29"/>
      <c r="D15" s="29"/>
      <c r="E15" s="29"/>
      <c r="F15" s="29"/>
      <c r="G15" s="29"/>
      <c r="H15" s="29"/>
      <c r="I15" s="29"/>
      <c r="J15" s="29"/>
      <c r="K15" s="29"/>
      <c r="L15" s="29"/>
      <c r="M15" s="29"/>
      <c r="AY15" s="61"/>
      <c r="AZ15" s="61"/>
      <c r="BA15" s="61"/>
    </row>
    <row r="16" spans="1:135" ht="15.95" customHeight="1" x14ac:dyDescent="0.2">
      <c r="A16" s="61"/>
      <c r="B16" s="30"/>
      <c r="C16" s="29"/>
      <c r="D16" s="210" t="s">
        <v>354</v>
      </c>
      <c r="E16" s="29"/>
      <c r="F16" s="29"/>
      <c r="G16" s="29"/>
      <c r="H16" s="29"/>
      <c r="I16" s="29"/>
      <c r="J16" s="29"/>
      <c r="K16" s="29"/>
      <c r="L16" s="29"/>
      <c r="M16" s="29"/>
      <c r="AY16" s="61"/>
      <c r="AZ16" s="61"/>
      <c r="BA16" s="61"/>
      <c r="BK16" s="61"/>
    </row>
    <row r="17" spans="1:68" ht="6.95" customHeight="1" x14ac:dyDescent="0.2">
      <c r="C17" s="30"/>
      <c r="D17" s="30"/>
      <c r="E17" s="30"/>
      <c r="F17" s="30"/>
      <c r="G17" s="30"/>
      <c r="H17" s="30"/>
      <c r="I17" s="30"/>
      <c r="J17" s="30"/>
      <c r="K17" s="30"/>
      <c r="L17" s="30"/>
      <c r="AY17" s="61"/>
      <c r="AZ17" s="61"/>
      <c r="BA17" s="61"/>
      <c r="BK17" s="61"/>
    </row>
    <row r="18" spans="1:68" ht="15.95" customHeight="1" x14ac:dyDescent="0.2">
      <c r="A18" s="680"/>
      <c r="D18" s="95" t="s">
        <v>49</v>
      </c>
      <c r="E18" s="96"/>
      <c r="F18" s="62">
        <v>2005</v>
      </c>
      <c r="G18" s="63"/>
      <c r="H18" s="64"/>
      <c r="I18" s="55">
        <v>2006</v>
      </c>
      <c r="J18" s="56"/>
      <c r="K18" s="57"/>
      <c r="L18" s="55">
        <v>2007</v>
      </c>
      <c r="M18" s="56"/>
      <c r="N18" s="57"/>
      <c r="O18" s="55">
        <v>2008</v>
      </c>
      <c r="P18" s="56"/>
      <c r="Q18" s="57"/>
      <c r="R18" s="55">
        <v>2009</v>
      </c>
      <c r="S18" s="56"/>
      <c r="T18" s="57"/>
      <c r="U18" s="55">
        <v>2010</v>
      </c>
      <c r="V18" s="56"/>
      <c r="W18" s="57"/>
      <c r="X18" s="55">
        <v>2011</v>
      </c>
      <c r="Y18" s="56"/>
      <c r="Z18" s="57"/>
      <c r="AA18" s="55">
        <v>2012</v>
      </c>
      <c r="AB18" s="56"/>
      <c r="AC18" s="57"/>
      <c r="AD18" s="55">
        <v>2013</v>
      </c>
      <c r="AE18" s="56"/>
      <c r="AF18" s="57"/>
      <c r="AG18" s="55">
        <v>2014</v>
      </c>
      <c r="AH18" s="56"/>
      <c r="AI18" s="57"/>
      <c r="AJ18" s="55">
        <v>2015</v>
      </c>
      <c r="AK18" s="142"/>
      <c r="AL18" s="157"/>
      <c r="AM18" s="55">
        <v>2016</v>
      </c>
      <c r="AN18" s="142"/>
      <c r="AO18" s="157"/>
      <c r="AP18" s="55">
        <v>2017</v>
      </c>
      <c r="AQ18" s="142"/>
      <c r="AR18" s="82"/>
      <c r="AS18" s="55">
        <v>2018</v>
      </c>
      <c r="AT18" s="142"/>
      <c r="AU18" s="82"/>
      <c r="AV18" s="55">
        <v>2019</v>
      </c>
      <c r="AW18" s="142"/>
      <c r="AX18" s="82"/>
      <c r="AY18" s="356"/>
      <c r="AZ18" s="357">
        <v>2020</v>
      </c>
      <c r="BA18" s="144"/>
      <c r="BB18" s="356"/>
      <c r="BC18" s="357">
        <v>2021</v>
      </c>
      <c r="BD18" s="144"/>
      <c r="BE18" s="356"/>
      <c r="BF18" s="357">
        <v>2022</v>
      </c>
      <c r="BG18" s="144"/>
      <c r="BH18" s="356"/>
      <c r="BI18" s="357">
        <v>2023</v>
      </c>
      <c r="BJ18" s="144"/>
      <c r="BK18" s="356"/>
      <c r="BL18" s="357">
        <v>2024</v>
      </c>
      <c r="BM18" s="144"/>
      <c r="BN18" s="356"/>
      <c r="BO18" s="357">
        <v>2025</v>
      </c>
      <c r="BP18" s="144"/>
    </row>
    <row r="19" spans="1:68" ht="15.95" customHeight="1" x14ac:dyDescent="0.2">
      <c r="A19" s="680"/>
      <c r="B19" s="61"/>
      <c r="D19" s="100" t="s">
        <v>50</v>
      </c>
      <c r="E19" s="101"/>
      <c r="F19" s="94" t="s">
        <v>119</v>
      </c>
      <c r="G19" s="94" t="s">
        <v>120</v>
      </c>
      <c r="H19" s="94" t="s">
        <v>121</v>
      </c>
      <c r="I19" s="94" t="s">
        <v>119</v>
      </c>
      <c r="J19" s="94" t="s">
        <v>120</v>
      </c>
      <c r="K19" s="94" t="s">
        <v>121</v>
      </c>
      <c r="L19" s="94" t="s">
        <v>119</v>
      </c>
      <c r="M19" s="94" t="s">
        <v>120</v>
      </c>
      <c r="N19" s="94" t="s">
        <v>121</v>
      </c>
      <c r="O19" s="94" t="s">
        <v>119</v>
      </c>
      <c r="P19" s="94" t="s">
        <v>120</v>
      </c>
      <c r="Q19" s="94" t="s">
        <v>121</v>
      </c>
      <c r="R19" s="94" t="s">
        <v>119</v>
      </c>
      <c r="S19" s="94" t="s">
        <v>120</v>
      </c>
      <c r="T19" s="94" t="s">
        <v>121</v>
      </c>
      <c r="U19" s="94" t="s">
        <v>119</v>
      </c>
      <c r="V19" s="94" t="s">
        <v>120</v>
      </c>
      <c r="W19" s="94" t="s">
        <v>121</v>
      </c>
      <c r="X19" s="94" t="s">
        <v>119</v>
      </c>
      <c r="Y19" s="94" t="s">
        <v>120</v>
      </c>
      <c r="Z19" s="94" t="s">
        <v>121</v>
      </c>
      <c r="AA19" s="94" t="s">
        <v>119</v>
      </c>
      <c r="AB19" s="94" t="s">
        <v>120</v>
      </c>
      <c r="AC19" s="94" t="s">
        <v>121</v>
      </c>
      <c r="AD19" s="94" t="s">
        <v>119</v>
      </c>
      <c r="AE19" s="94" t="s">
        <v>120</v>
      </c>
      <c r="AF19" s="94" t="s">
        <v>121</v>
      </c>
      <c r="AG19" s="94" t="s">
        <v>119</v>
      </c>
      <c r="AH19" s="94" t="s">
        <v>120</v>
      </c>
      <c r="AI19" s="94" t="s">
        <v>121</v>
      </c>
      <c r="AJ19" s="109" t="s">
        <v>119</v>
      </c>
      <c r="AK19" s="109" t="s">
        <v>120</v>
      </c>
      <c r="AL19" s="109" t="s">
        <v>121</v>
      </c>
      <c r="AM19" s="109" t="s">
        <v>119</v>
      </c>
      <c r="AN19" s="109" t="s">
        <v>120</v>
      </c>
      <c r="AO19" s="109" t="s">
        <v>121</v>
      </c>
      <c r="AP19" s="109" t="s">
        <v>119</v>
      </c>
      <c r="AQ19" s="109" t="s">
        <v>120</v>
      </c>
      <c r="AR19" s="109" t="s">
        <v>121</v>
      </c>
      <c r="AS19" s="109" t="s">
        <v>119</v>
      </c>
      <c r="AT19" s="109" t="s">
        <v>120</v>
      </c>
      <c r="AU19" s="109" t="s">
        <v>121</v>
      </c>
      <c r="AV19" s="109" t="s">
        <v>119</v>
      </c>
      <c r="AW19" s="109" t="s">
        <v>120</v>
      </c>
      <c r="AX19" s="109" t="s">
        <v>121</v>
      </c>
      <c r="AY19" s="109" t="s">
        <v>119</v>
      </c>
      <c r="AZ19" s="109" t="s">
        <v>120</v>
      </c>
      <c r="BA19" s="109" t="s">
        <v>121</v>
      </c>
      <c r="BB19" s="109" t="s">
        <v>119</v>
      </c>
      <c r="BC19" s="109" t="s">
        <v>120</v>
      </c>
      <c r="BD19" s="109" t="s">
        <v>121</v>
      </c>
      <c r="BE19" s="109" t="s">
        <v>119</v>
      </c>
      <c r="BF19" s="109" t="s">
        <v>120</v>
      </c>
      <c r="BG19" s="109" t="s">
        <v>121</v>
      </c>
      <c r="BH19" s="109" t="s">
        <v>119</v>
      </c>
      <c r="BI19" s="109" t="s">
        <v>120</v>
      </c>
      <c r="BJ19" s="109" t="s">
        <v>121</v>
      </c>
      <c r="BK19" s="109" t="s">
        <v>119</v>
      </c>
      <c r="BL19" s="109" t="s">
        <v>120</v>
      </c>
      <c r="BM19" s="109" t="s">
        <v>121</v>
      </c>
      <c r="BN19" s="109" t="s">
        <v>119</v>
      </c>
      <c r="BO19" s="109" t="s">
        <v>120</v>
      </c>
      <c r="BP19" s="109" t="s">
        <v>121</v>
      </c>
    </row>
    <row r="20" spans="1:68" ht="15.95" customHeight="1" x14ac:dyDescent="0.2">
      <c r="A20" s="680"/>
      <c r="D20" s="691" t="s">
        <v>51</v>
      </c>
      <c r="E20" s="322"/>
      <c r="F20" s="692">
        <f>SUM(G20:H20)</f>
        <v>658</v>
      </c>
      <c r="G20" s="693">
        <v>591</v>
      </c>
      <c r="H20" s="694">
        <v>67</v>
      </c>
      <c r="I20" s="692">
        <f>SUM(J20:K20)</f>
        <v>765</v>
      </c>
      <c r="J20" s="693">
        <v>669</v>
      </c>
      <c r="K20" s="694">
        <v>96</v>
      </c>
      <c r="L20" s="692">
        <f>SUM(M20:N20)</f>
        <v>800</v>
      </c>
      <c r="M20" s="693">
        <v>712</v>
      </c>
      <c r="N20" s="694">
        <v>88</v>
      </c>
      <c r="O20" s="692">
        <f>SUM(P20:Q20)</f>
        <v>891</v>
      </c>
      <c r="P20" s="695">
        <v>781</v>
      </c>
      <c r="Q20" s="696">
        <v>110</v>
      </c>
      <c r="R20" s="692">
        <f>SUM(S20:T20)</f>
        <v>833</v>
      </c>
      <c r="S20" s="695">
        <v>738</v>
      </c>
      <c r="T20" s="696">
        <v>95</v>
      </c>
      <c r="U20" s="692">
        <f>SUM(V20:W20)</f>
        <v>932</v>
      </c>
      <c r="V20" s="695">
        <v>810</v>
      </c>
      <c r="W20" s="696">
        <v>122</v>
      </c>
      <c r="X20" s="697">
        <v>1062</v>
      </c>
      <c r="Y20" s="695">
        <v>890</v>
      </c>
      <c r="Z20" s="696">
        <v>172</v>
      </c>
      <c r="AA20" s="697">
        <v>1100</v>
      </c>
      <c r="AB20" s="695">
        <v>954</v>
      </c>
      <c r="AC20" s="696">
        <v>146</v>
      </c>
      <c r="AD20" s="697">
        <v>1164</v>
      </c>
      <c r="AE20" s="695">
        <v>985</v>
      </c>
      <c r="AF20" s="696">
        <v>179</v>
      </c>
      <c r="AG20" s="697">
        <v>1267</v>
      </c>
      <c r="AH20" s="698">
        <v>1098</v>
      </c>
      <c r="AI20" s="696">
        <v>169</v>
      </c>
      <c r="AJ20" s="697">
        <v>1488</v>
      </c>
      <c r="AK20" s="699">
        <v>1322</v>
      </c>
      <c r="AL20" s="700">
        <v>166</v>
      </c>
      <c r="AM20" s="697">
        <v>1687</v>
      </c>
      <c r="AN20" s="699">
        <v>1518</v>
      </c>
      <c r="AO20" s="700">
        <v>169</v>
      </c>
      <c r="AP20" s="701">
        <v>1711</v>
      </c>
      <c r="AQ20" s="702">
        <v>1541</v>
      </c>
      <c r="AR20" s="700">
        <v>170</v>
      </c>
      <c r="AS20" s="701">
        <v>1525</v>
      </c>
      <c r="AT20" s="702">
        <v>1358</v>
      </c>
      <c r="AU20" s="700">
        <v>167</v>
      </c>
      <c r="AV20" s="701">
        <v>1568</v>
      </c>
      <c r="AW20" s="702">
        <v>1404</v>
      </c>
      <c r="AX20" s="700">
        <v>164</v>
      </c>
      <c r="AY20" s="701">
        <v>1640</v>
      </c>
      <c r="AZ20" s="703">
        <v>1481</v>
      </c>
      <c r="BA20" s="693">
        <v>159</v>
      </c>
      <c r="BB20" s="701">
        <v>1621</v>
      </c>
      <c r="BC20" s="703">
        <v>1499</v>
      </c>
      <c r="BD20" s="693">
        <v>122</v>
      </c>
      <c r="BE20" s="701">
        <v>1511</v>
      </c>
      <c r="BF20" s="703">
        <v>1391</v>
      </c>
      <c r="BG20" s="693">
        <v>120</v>
      </c>
      <c r="BH20" s="701">
        <v>1779</v>
      </c>
      <c r="BI20" s="703">
        <v>1609</v>
      </c>
      <c r="BJ20" s="693">
        <v>170</v>
      </c>
      <c r="BK20" s="701">
        <v>1920</v>
      </c>
      <c r="BL20" s="703">
        <v>1773</v>
      </c>
      <c r="BM20" s="693">
        <v>147</v>
      </c>
      <c r="BN20" s="701">
        <v>1901</v>
      </c>
      <c r="BO20" s="703">
        <v>1755</v>
      </c>
      <c r="BP20" s="693">
        <v>146</v>
      </c>
    </row>
    <row r="21" spans="1:68" ht="15.95" customHeight="1" x14ac:dyDescent="0.2">
      <c r="A21" s="680"/>
      <c r="D21" s="711" t="s">
        <v>325</v>
      </c>
      <c r="E21" s="645"/>
      <c r="F21" s="712">
        <f>SUM(G21:H21)</f>
        <v>425</v>
      </c>
      <c r="G21" s="713">
        <v>380</v>
      </c>
      <c r="H21" s="714">
        <v>45</v>
      </c>
      <c r="I21" s="712">
        <f>SUM(J21:K21)</f>
        <v>447</v>
      </c>
      <c r="J21" s="713">
        <v>376</v>
      </c>
      <c r="K21" s="714">
        <v>71</v>
      </c>
      <c r="L21" s="712">
        <f>SUM(M21:N21)</f>
        <v>445</v>
      </c>
      <c r="M21" s="713">
        <v>385</v>
      </c>
      <c r="N21" s="714">
        <v>60</v>
      </c>
      <c r="O21" s="715">
        <f>SUM(P21:Q21)</f>
        <v>461</v>
      </c>
      <c r="P21" s="716">
        <v>391</v>
      </c>
      <c r="Q21" s="717">
        <v>70</v>
      </c>
      <c r="R21" s="715">
        <f>SUM(S21:T21)</f>
        <v>502</v>
      </c>
      <c r="S21" s="716">
        <v>442</v>
      </c>
      <c r="T21" s="717">
        <v>60</v>
      </c>
      <c r="U21" s="715">
        <f>SUM(V21:W21)</f>
        <v>521</v>
      </c>
      <c r="V21" s="716">
        <v>446</v>
      </c>
      <c r="W21" s="717">
        <v>75</v>
      </c>
      <c r="X21" s="715">
        <v>559</v>
      </c>
      <c r="Y21" s="716">
        <v>488</v>
      </c>
      <c r="Z21" s="717">
        <v>71</v>
      </c>
      <c r="AA21" s="715">
        <v>568</v>
      </c>
      <c r="AB21" s="716">
        <v>491</v>
      </c>
      <c r="AC21" s="717">
        <v>77</v>
      </c>
      <c r="AD21" s="715">
        <v>625</v>
      </c>
      <c r="AE21" s="716">
        <v>537</v>
      </c>
      <c r="AF21" s="717">
        <v>88</v>
      </c>
      <c r="AG21" s="715">
        <v>742</v>
      </c>
      <c r="AH21" s="716">
        <v>650</v>
      </c>
      <c r="AI21" s="717">
        <v>92</v>
      </c>
      <c r="AJ21" s="715">
        <v>915</v>
      </c>
      <c r="AK21" s="718">
        <v>823</v>
      </c>
      <c r="AL21" s="718">
        <v>92</v>
      </c>
      <c r="AM21" s="715">
        <v>915</v>
      </c>
      <c r="AN21" s="718">
        <v>816</v>
      </c>
      <c r="AO21" s="718">
        <v>99</v>
      </c>
      <c r="AP21" s="715">
        <v>899</v>
      </c>
      <c r="AQ21" s="718">
        <v>792</v>
      </c>
      <c r="AR21" s="718">
        <v>107</v>
      </c>
      <c r="AS21" s="715">
        <v>914</v>
      </c>
      <c r="AT21" s="718">
        <v>814</v>
      </c>
      <c r="AU21" s="718">
        <v>100</v>
      </c>
      <c r="AV21" s="715">
        <v>910</v>
      </c>
      <c r="AW21" s="718">
        <v>806</v>
      </c>
      <c r="AX21" s="718">
        <v>104</v>
      </c>
      <c r="AY21" s="715">
        <v>911</v>
      </c>
      <c r="AZ21" s="716">
        <v>814</v>
      </c>
      <c r="BA21" s="716">
        <v>97</v>
      </c>
      <c r="BB21" s="715">
        <v>707</v>
      </c>
      <c r="BC21" s="716">
        <v>660</v>
      </c>
      <c r="BD21" s="716">
        <v>47</v>
      </c>
      <c r="BE21" s="715">
        <v>701</v>
      </c>
      <c r="BF21" s="716">
        <v>640</v>
      </c>
      <c r="BG21" s="716">
        <v>61</v>
      </c>
      <c r="BH21" s="719">
        <v>1192</v>
      </c>
      <c r="BI21" s="720">
        <v>1067</v>
      </c>
      <c r="BJ21" s="716">
        <v>125</v>
      </c>
      <c r="BK21" s="719">
        <v>1190</v>
      </c>
      <c r="BL21" s="720">
        <v>1097</v>
      </c>
      <c r="BM21" s="716">
        <v>93</v>
      </c>
      <c r="BN21" s="719">
        <v>1132</v>
      </c>
      <c r="BO21" s="720">
        <v>1048</v>
      </c>
      <c r="BP21" s="716">
        <v>84</v>
      </c>
    </row>
    <row r="22" spans="1:68" ht="15.95" customHeight="1" x14ac:dyDescent="0.2">
      <c r="C22" s="30"/>
      <c r="D22" s="70" t="s">
        <v>202</v>
      </c>
      <c r="E22" s="30"/>
      <c r="F22" s="30"/>
      <c r="G22" s="30"/>
      <c r="H22" s="30"/>
      <c r="I22" s="30"/>
      <c r="J22" s="30"/>
      <c r="K22" s="30"/>
      <c r="L22" s="30"/>
      <c r="Y22" s="61"/>
      <c r="AW22" s="298"/>
    </row>
    <row r="23" spans="1:68" ht="15.95" customHeight="1" x14ac:dyDescent="0.2">
      <c r="C23" s="30"/>
      <c r="E23" s="30"/>
      <c r="F23" s="30"/>
      <c r="G23" s="30"/>
      <c r="H23" s="30"/>
      <c r="I23" s="30"/>
      <c r="J23" s="30"/>
      <c r="K23" s="30"/>
      <c r="L23" s="30"/>
    </row>
    <row r="24" spans="1:68" s="604" customFormat="1" ht="15.95" customHeight="1" x14ac:dyDescent="0.2">
      <c r="C24" s="605"/>
      <c r="D24" s="210" t="s">
        <v>317</v>
      </c>
      <c r="E24" s="605"/>
      <c r="F24" s="605"/>
      <c r="G24" s="605"/>
      <c r="H24" s="605"/>
      <c r="I24" s="605"/>
      <c r="J24" s="605"/>
      <c r="K24" s="605"/>
      <c r="L24" s="605"/>
      <c r="M24" s="606"/>
      <c r="N24" s="606"/>
      <c r="O24" s="606"/>
      <c r="P24" s="606"/>
      <c r="Q24" s="606"/>
      <c r="R24" s="606"/>
      <c r="S24" s="606"/>
      <c r="T24" s="606"/>
      <c r="U24" s="606"/>
      <c r="V24" s="606"/>
      <c r="W24" s="606"/>
      <c r="X24" s="606"/>
      <c r="Y24" s="606"/>
      <c r="Z24" s="606"/>
      <c r="AA24" s="606"/>
      <c r="AB24" s="606"/>
      <c r="AC24" s="606"/>
      <c r="AD24" s="606"/>
      <c r="AE24" s="606"/>
      <c r="AF24" s="606"/>
      <c r="AG24" s="606"/>
      <c r="AH24" s="606"/>
      <c r="AI24" s="606"/>
      <c r="AJ24" s="606"/>
      <c r="AK24" s="606"/>
      <c r="AL24" s="606"/>
      <c r="AM24" s="606"/>
      <c r="AN24" s="606"/>
      <c r="AO24" s="606"/>
      <c r="AP24" s="606"/>
    </row>
    <row r="25" spans="1:68" s="604" customFormat="1" ht="6.95" customHeight="1" x14ac:dyDescent="0.2">
      <c r="C25" s="605"/>
      <c r="D25" s="605"/>
      <c r="E25" s="605"/>
      <c r="F25" s="605"/>
      <c r="G25" s="605"/>
      <c r="H25" s="605"/>
      <c r="I25" s="605"/>
      <c r="J25" s="605"/>
      <c r="K25" s="605"/>
      <c r="L25" s="605"/>
    </row>
    <row r="26" spans="1:68" s="604" customFormat="1" ht="15.95" customHeight="1" x14ac:dyDescent="0.2">
      <c r="A26" s="621"/>
      <c r="B26" s="606"/>
      <c r="D26" s="607" t="s">
        <v>318</v>
      </c>
      <c r="E26" s="622"/>
      <c r="F26" s="608">
        <v>2005</v>
      </c>
      <c r="G26" s="609"/>
      <c r="H26" s="610"/>
      <c r="I26" s="608">
        <v>2006</v>
      </c>
      <c r="J26" s="612"/>
      <c r="K26" s="613"/>
      <c r="L26" s="611">
        <v>2007</v>
      </c>
      <c r="M26" s="612"/>
      <c r="N26" s="613"/>
      <c r="O26" s="611">
        <v>2008</v>
      </c>
      <c r="P26" s="612"/>
      <c r="Q26" s="613"/>
      <c r="R26" s="611">
        <v>2009</v>
      </c>
      <c r="S26" s="612"/>
      <c r="T26" s="613"/>
      <c r="U26" s="611">
        <v>2010</v>
      </c>
      <c r="V26" s="612"/>
      <c r="W26" s="613"/>
      <c r="X26" s="611">
        <v>2011</v>
      </c>
      <c r="Y26" s="612"/>
      <c r="Z26" s="613"/>
      <c r="AA26" s="611">
        <v>2012</v>
      </c>
      <c r="AB26" s="612"/>
      <c r="AC26" s="613"/>
      <c r="AD26" s="611">
        <v>2013</v>
      </c>
      <c r="AE26" s="612"/>
      <c r="AF26" s="613"/>
      <c r="AG26" s="611">
        <v>2014</v>
      </c>
      <c r="AH26" s="612"/>
      <c r="AI26" s="613"/>
      <c r="AJ26" s="611">
        <v>2015</v>
      </c>
      <c r="AK26" s="612"/>
      <c r="AL26" s="613"/>
      <c r="AM26" s="611">
        <v>2016</v>
      </c>
      <c r="AN26" s="612"/>
      <c r="AO26" s="613"/>
      <c r="AP26" s="611">
        <v>2017</v>
      </c>
      <c r="AQ26" s="612"/>
      <c r="AR26" s="613"/>
      <c r="AS26" s="611">
        <v>2018</v>
      </c>
      <c r="AT26" s="612"/>
      <c r="AU26" s="613"/>
      <c r="AV26" s="611">
        <v>2019</v>
      </c>
      <c r="AW26" s="612"/>
      <c r="AX26" s="613"/>
      <c r="AY26" s="611">
        <v>2020</v>
      </c>
      <c r="AZ26" s="612"/>
      <c r="BA26" s="613"/>
      <c r="BB26" s="611">
        <v>2021</v>
      </c>
      <c r="BC26" s="612"/>
      <c r="BD26" s="613"/>
      <c r="BE26" s="611">
        <v>2022</v>
      </c>
      <c r="BF26" s="612"/>
      <c r="BG26" s="613"/>
      <c r="BH26" s="614"/>
      <c r="BI26" s="615">
        <v>2023</v>
      </c>
      <c r="BJ26" s="616"/>
      <c r="BK26" s="614"/>
      <c r="BL26" s="615">
        <v>2024</v>
      </c>
      <c r="BM26" s="616"/>
      <c r="BN26" s="614"/>
      <c r="BO26" s="615">
        <v>2025</v>
      </c>
      <c r="BP26" s="616"/>
    </row>
    <row r="27" spans="1:68" s="604" customFormat="1" ht="15.95" customHeight="1" x14ac:dyDescent="0.2">
      <c r="A27" s="621"/>
      <c r="D27" s="617" t="s">
        <v>319</v>
      </c>
      <c r="E27" s="623"/>
      <c r="F27" s="618" t="s">
        <v>119</v>
      </c>
      <c r="G27" s="618" t="s">
        <v>120</v>
      </c>
      <c r="H27" s="618" t="s">
        <v>121</v>
      </c>
      <c r="I27" s="618" t="s">
        <v>119</v>
      </c>
      <c r="J27" s="618" t="s">
        <v>120</v>
      </c>
      <c r="K27" s="618" t="s">
        <v>121</v>
      </c>
      <c r="L27" s="618" t="s">
        <v>119</v>
      </c>
      <c r="M27" s="618" t="s">
        <v>120</v>
      </c>
      <c r="N27" s="618" t="s">
        <v>121</v>
      </c>
      <c r="O27" s="618" t="s">
        <v>119</v>
      </c>
      <c r="P27" s="618" t="s">
        <v>120</v>
      </c>
      <c r="Q27" s="618" t="s">
        <v>121</v>
      </c>
      <c r="R27" s="618" t="s">
        <v>119</v>
      </c>
      <c r="S27" s="618" t="s">
        <v>120</v>
      </c>
      <c r="T27" s="618" t="s">
        <v>121</v>
      </c>
      <c r="U27" s="618" t="s">
        <v>119</v>
      </c>
      <c r="V27" s="618" t="s">
        <v>120</v>
      </c>
      <c r="W27" s="618" t="s">
        <v>121</v>
      </c>
      <c r="X27" s="618" t="s">
        <v>119</v>
      </c>
      <c r="Y27" s="618" t="s">
        <v>120</v>
      </c>
      <c r="Z27" s="618" t="s">
        <v>121</v>
      </c>
      <c r="AA27" s="618" t="s">
        <v>119</v>
      </c>
      <c r="AB27" s="618" t="s">
        <v>120</v>
      </c>
      <c r="AC27" s="618" t="s">
        <v>121</v>
      </c>
      <c r="AD27" s="618" t="s">
        <v>119</v>
      </c>
      <c r="AE27" s="618" t="s">
        <v>120</v>
      </c>
      <c r="AF27" s="618" t="s">
        <v>121</v>
      </c>
      <c r="AG27" s="618" t="s">
        <v>119</v>
      </c>
      <c r="AH27" s="618" t="s">
        <v>120</v>
      </c>
      <c r="AI27" s="618" t="s">
        <v>121</v>
      </c>
      <c r="AJ27" s="618" t="s">
        <v>119</v>
      </c>
      <c r="AK27" s="618" t="s">
        <v>120</v>
      </c>
      <c r="AL27" s="618" t="s">
        <v>121</v>
      </c>
      <c r="AM27" s="618" t="s">
        <v>119</v>
      </c>
      <c r="AN27" s="618" t="s">
        <v>120</v>
      </c>
      <c r="AO27" s="618" t="s">
        <v>121</v>
      </c>
      <c r="AP27" s="618" t="s">
        <v>119</v>
      </c>
      <c r="AQ27" s="618" t="s">
        <v>120</v>
      </c>
      <c r="AR27" s="618" t="s">
        <v>121</v>
      </c>
      <c r="AS27" s="618" t="s">
        <v>119</v>
      </c>
      <c r="AT27" s="618" t="s">
        <v>120</v>
      </c>
      <c r="AU27" s="618" t="s">
        <v>121</v>
      </c>
      <c r="AV27" s="618" t="s">
        <v>119</v>
      </c>
      <c r="AW27" s="618" t="s">
        <v>120</v>
      </c>
      <c r="AX27" s="618" t="s">
        <v>121</v>
      </c>
      <c r="AY27" s="618" t="s">
        <v>119</v>
      </c>
      <c r="AZ27" s="618" t="s">
        <v>120</v>
      </c>
      <c r="BA27" s="618" t="s">
        <v>121</v>
      </c>
      <c r="BB27" s="618" t="s">
        <v>119</v>
      </c>
      <c r="BC27" s="618" t="s">
        <v>120</v>
      </c>
      <c r="BD27" s="618" t="s">
        <v>121</v>
      </c>
      <c r="BE27" s="618" t="s">
        <v>119</v>
      </c>
      <c r="BF27" s="618" t="s">
        <v>120</v>
      </c>
      <c r="BG27" s="618" t="s">
        <v>121</v>
      </c>
      <c r="BH27" s="618" t="s">
        <v>119</v>
      </c>
      <c r="BI27" s="618" t="s">
        <v>120</v>
      </c>
      <c r="BJ27" s="618" t="s">
        <v>121</v>
      </c>
      <c r="BK27" s="618" t="s">
        <v>119</v>
      </c>
      <c r="BL27" s="618" t="s">
        <v>120</v>
      </c>
      <c r="BM27" s="618" t="s">
        <v>121</v>
      </c>
      <c r="BN27" s="618" t="s">
        <v>119</v>
      </c>
      <c r="BO27" s="618" t="s">
        <v>120</v>
      </c>
      <c r="BP27" s="618" t="s">
        <v>121</v>
      </c>
    </row>
    <row r="28" spans="1:68" s="604" customFormat="1" ht="15.95" customHeight="1" x14ac:dyDescent="0.2">
      <c r="A28" s="621"/>
      <c r="C28" s="605"/>
      <c r="D28" s="624" t="s">
        <v>320</v>
      </c>
      <c r="E28" s="625"/>
      <c r="F28" s="626">
        <f>SUM(G28:H28)</f>
        <v>543</v>
      </c>
      <c r="G28" s="627">
        <v>534</v>
      </c>
      <c r="H28" s="628">
        <v>9</v>
      </c>
      <c r="I28" s="626">
        <f>SUM(J28:K28)</f>
        <v>614</v>
      </c>
      <c r="J28" s="627">
        <v>596</v>
      </c>
      <c r="K28" s="628">
        <v>18</v>
      </c>
      <c r="L28" s="626">
        <f>SUM(M28:N28)</f>
        <v>624</v>
      </c>
      <c r="M28" s="627">
        <v>607</v>
      </c>
      <c r="N28" s="628">
        <v>17</v>
      </c>
      <c r="O28" s="626">
        <f>SUM(P28:Q28)</f>
        <v>660</v>
      </c>
      <c r="P28" s="627">
        <v>646</v>
      </c>
      <c r="Q28" s="628">
        <v>14</v>
      </c>
      <c r="R28" s="626">
        <f>SUM(S28:T28)</f>
        <v>633</v>
      </c>
      <c r="S28" s="627">
        <v>624</v>
      </c>
      <c r="T28" s="628">
        <v>9</v>
      </c>
      <c r="U28" s="626">
        <f>SUM(V28:W28)</f>
        <v>687</v>
      </c>
      <c r="V28" s="627">
        <v>670</v>
      </c>
      <c r="W28" s="628">
        <v>17</v>
      </c>
      <c r="X28" s="626">
        <v>756</v>
      </c>
      <c r="Y28" s="627">
        <v>731</v>
      </c>
      <c r="Z28" s="628">
        <v>25</v>
      </c>
      <c r="AA28" s="626">
        <v>857</v>
      </c>
      <c r="AB28" s="629">
        <v>828</v>
      </c>
      <c r="AC28" s="630">
        <v>29</v>
      </c>
      <c r="AD28" s="626">
        <v>849</v>
      </c>
      <c r="AE28" s="629">
        <v>817</v>
      </c>
      <c r="AF28" s="630">
        <v>32</v>
      </c>
      <c r="AG28" s="626">
        <v>943</v>
      </c>
      <c r="AH28" s="629">
        <v>917</v>
      </c>
      <c r="AI28" s="630">
        <v>26</v>
      </c>
      <c r="AJ28" s="631">
        <v>1135</v>
      </c>
      <c r="AK28" s="632">
        <v>1105</v>
      </c>
      <c r="AL28" s="627">
        <v>30</v>
      </c>
      <c r="AM28" s="631">
        <v>1270</v>
      </c>
      <c r="AN28" s="632">
        <v>1238</v>
      </c>
      <c r="AO28" s="627">
        <v>32</v>
      </c>
      <c r="AP28" s="633">
        <v>1290</v>
      </c>
      <c r="AQ28" s="634">
        <v>1254</v>
      </c>
      <c r="AR28" s="627">
        <v>36</v>
      </c>
      <c r="AS28" s="633">
        <v>1116</v>
      </c>
      <c r="AT28" s="634">
        <v>1076</v>
      </c>
      <c r="AU28" s="627">
        <v>40</v>
      </c>
      <c r="AV28" s="633">
        <v>1129</v>
      </c>
      <c r="AW28" s="634">
        <v>1088</v>
      </c>
      <c r="AX28" s="627">
        <v>41</v>
      </c>
      <c r="AY28" s="633">
        <v>1180</v>
      </c>
      <c r="AZ28" s="634">
        <v>1135</v>
      </c>
      <c r="BA28" s="627">
        <v>45</v>
      </c>
      <c r="BB28" s="633">
        <v>1177</v>
      </c>
      <c r="BC28" s="634">
        <v>1148</v>
      </c>
      <c r="BD28" s="627">
        <v>29</v>
      </c>
      <c r="BE28" s="633">
        <v>1075</v>
      </c>
      <c r="BF28" s="634">
        <v>1044</v>
      </c>
      <c r="BG28" s="627">
        <v>31</v>
      </c>
      <c r="BH28" s="633">
        <v>1311</v>
      </c>
      <c r="BI28" s="634">
        <v>1258</v>
      </c>
      <c r="BJ28" s="627">
        <v>53</v>
      </c>
      <c r="BK28" s="633">
        <v>1396</v>
      </c>
      <c r="BL28" s="634">
        <v>1384</v>
      </c>
      <c r="BM28" s="627">
        <v>12</v>
      </c>
      <c r="BN28" s="633">
        <v>1274</v>
      </c>
      <c r="BO28" s="634">
        <v>1272</v>
      </c>
      <c r="BP28" s="627">
        <v>2</v>
      </c>
    </row>
    <row r="29" spans="1:68" s="604" customFormat="1" ht="15.95" customHeight="1" x14ac:dyDescent="0.2">
      <c r="A29" s="621"/>
      <c r="C29" s="635"/>
      <c r="D29" s="742" t="s">
        <v>321</v>
      </c>
      <c r="E29" s="743"/>
      <c r="F29" s="744"/>
      <c r="G29" s="744"/>
      <c r="H29" s="744"/>
      <c r="I29" s="744"/>
      <c r="J29" s="744"/>
      <c r="K29" s="744"/>
      <c r="L29" s="744"/>
      <c r="M29" s="744"/>
      <c r="N29" s="744"/>
      <c r="O29" s="744"/>
      <c r="P29" s="744"/>
      <c r="Q29" s="744"/>
      <c r="R29" s="744"/>
      <c r="S29" s="744"/>
      <c r="T29" s="744"/>
      <c r="U29" s="744"/>
      <c r="V29" s="744"/>
      <c r="W29" s="744"/>
      <c r="X29" s="744"/>
      <c r="Y29" s="744"/>
      <c r="Z29" s="744"/>
      <c r="AA29" s="744"/>
      <c r="AB29" s="744"/>
      <c r="AC29" s="744"/>
      <c r="AD29" s="744"/>
      <c r="AE29" s="744"/>
      <c r="AF29" s="744"/>
      <c r="AG29" s="744"/>
      <c r="AH29" s="744"/>
      <c r="AI29" s="744"/>
      <c r="AJ29" s="744"/>
      <c r="AK29" s="744"/>
      <c r="AL29" s="744"/>
      <c r="AM29" s="744"/>
      <c r="AN29" s="744"/>
      <c r="AO29" s="744"/>
      <c r="AP29" s="744"/>
      <c r="AQ29" s="744"/>
      <c r="AR29" s="744"/>
      <c r="AS29" s="744"/>
      <c r="AT29" s="744"/>
      <c r="AU29" s="744"/>
      <c r="AV29" s="744"/>
      <c r="AW29" s="744"/>
      <c r="AX29" s="744"/>
      <c r="AY29" s="744"/>
      <c r="AZ29" s="744"/>
      <c r="BA29" s="744"/>
      <c r="BB29" s="744"/>
      <c r="BC29" s="744"/>
      <c r="BD29" s="744"/>
      <c r="BE29" s="744"/>
      <c r="BF29" s="744"/>
      <c r="BG29" s="744"/>
      <c r="BH29" s="744"/>
      <c r="BI29" s="744"/>
      <c r="BJ29" s="744"/>
      <c r="BK29" s="745">
        <v>1301</v>
      </c>
      <c r="BL29" s="746">
        <v>1296</v>
      </c>
      <c r="BM29" s="747">
        <v>3</v>
      </c>
      <c r="BN29" s="745">
        <v>1240</v>
      </c>
      <c r="BO29" s="746">
        <v>1239</v>
      </c>
      <c r="BP29" s="747">
        <v>1</v>
      </c>
    </row>
    <row r="30" spans="1:68" s="604" customFormat="1" ht="15.95" customHeight="1" x14ac:dyDescent="0.2">
      <c r="A30" s="621"/>
      <c r="C30" s="635"/>
      <c r="D30" s="742" t="s">
        <v>322</v>
      </c>
      <c r="E30" s="743"/>
      <c r="F30" s="744"/>
      <c r="G30" s="744"/>
      <c r="H30" s="744"/>
      <c r="I30" s="744"/>
      <c r="J30" s="744"/>
      <c r="K30" s="744"/>
      <c r="L30" s="744"/>
      <c r="M30" s="744"/>
      <c r="N30" s="744"/>
      <c r="O30" s="744"/>
      <c r="P30" s="744"/>
      <c r="Q30" s="744"/>
      <c r="R30" s="744"/>
      <c r="S30" s="744"/>
      <c r="T30" s="744"/>
      <c r="U30" s="744"/>
      <c r="V30" s="744"/>
      <c r="W30" s="744"/>
      <c r="X30" s="744"/>
      <c r="Y30" s="744"/>
      <c r="Z30" s="744"/>
      <c r="AA30" s="744"/>
      <c r="AB30" s="744"/>
      <c r="AC30" s="744"/>
      <c r="AD30" s="744"/>
      <c r="AE30" s="744"/>
      <c r="AF30" s="744"/>
      <c r="AG30" s="744"/>
      <c r="AH30" s="744"/>
      <c r="AI30" s="744"/>
      <c r="AJ30" s="744"/>
      <c r="AK30" s="744"/>
      <c r="AL30" s="744"/>
      <c r="AM30" s="744"/>
      <c r="AN30" s="744"/>
      <c r="AO30" s="744"/>
      <c r="AP30" s="744"/>
      <c r="AQ30" s="744"/>
      <c r="AR30" s="744"/>
      <c r="AS30" s="744"/>
      <c r="AT30" s="744"/>
      <c r="AU30" s="744"/>
      <c r="AV30" s="744"/>
      <c r="AW30" s="744"/>
      <c r="AX30" s="744"/>
      <c r="AY30" s="744"/>
      <c r="AZ30" s="744"/>
      <c r="BA30" s="744"/>
      <c r="BB30" s="744"/>
      <c r="BC30" s="744"/>
      <c r="BD30" s="744"/>
      <c r="BE30" s="744"/>
      <c r="BF30" s="744"/>
      <c r="BG30" s="744"/>
      <c r="BH30" s="744"/>
      <c r="BI30" s="744"/>
      <c r="BJ30" s="744"/>
      <c r="BK30" s="745">
        <v>95</v>
      </c>
      <c r="BL30" s="746">
        <v>88</v>
      </c>
      <c r="BM30" s="747">
        <v>7</v>
      </c>
      <c r="BN30" s="745">
        <v>34</v>
      </c>
      <c r="BO30" s="746">
        <v>33</v>
      </c>
      <c r="BP30" s="747">
        <v>1</v>
      </c>
    </row>
    <row r="31" spans="1:68" s="604" customFormat="1" ht="15.95" customHeight="1" x14ac:dyDescent="0.2">
      <c r="A31" s="621"/>
      <c r="C31" s="605"/>
      <c r="D31" s="748" t="s">
        <v>324</v>
      </c>
      <c r="E31" s="749"/>
      <c r="F31" s="750">
        <f>SUM(G31:H31)</f>
        <v>343</v>
      </c>
      <c r="G31" s="751">
        <v>337</v>
      </c>
      <c r="H31" s="752">
        <v>6</v>
      </c>
      <c r="I31" s="750">
        <f>SUM(J31:K31)</f>
        <v>343</v>
      </c>
      <c r="J31" s="751">
        <v>329</v>
      </c>
      <c r="K31" s="752">
        <v>14</v>
      </c>
      <c r="L31" s="750">
        <f>SUM(M31:N31)</f>
        <v>337</v>
      </c>
      <c r="M31" s="751">
        <v>325</v>
      </c>
      <c r="N31" s="752">
        <v>12</v>
      </c>
      <c r="O31" s="750">
        <f>SUM(P31:Q31)</f>
        <v>321</v>
      </c>
      <c r="P31" s="751">
        <v>314</v>
      </c>
      <c r="Q31" s="752">
        <v>7</v>
      </c>
      <c r="R31" s="750">
        <f>SUM(S31:T31)</f>
        <v>372</v>
      </c>
      <c r="S31" s="751">
        <v>365</v>
      </c>
      <c r="T31" s="752">
        <v>7</v>
      </c>
      <c r="U31" s="750">
        <f>SUM(V31:W31)</f>
        <v>378</v>
      </c>
      <c r="V31" s="751">
        <v>366</v>
      </c>
      <c r="W31" s="752">
        <v>12</v>
      </c>
      <c r="X31" s="750">
        <v>413</v>
      </c>
      <c r="Y31" s="751">
        <v>400</v>
      </c>
      <c r="Z31" s="752">
        <v>13</v>
      </c>
      <c r="AA31" s="753">
        <v>446</v>
      </c>
      <c r="AB31" s="754">
        <v>432</v>
      </c>
      <c r="AC31" s="755">
        <v>14</v>
      </c>
      <c r="AD31" s="753">
        <v>444</v>
      </c>
      <c r="AE31" s="754">
        <v>430</v>
      </c>
      <c r="AF31" s="755">
        <v>14</v>
      </c>
      <c r="AG31" s="753">
        <v>553</v>
      </c>
      <c r="AH31" s="754">
        <v>534</v>
      </c>
      <c r="AI31" s="755">
        <v>19</v>
      </c>
      <c r="AJ31" s="753">
        <v>706</v>
      </c>
      <c r="AK31" s="754">
        <v>684</v>
      </c>
      <c r="AL31" s="754">
        <v>22</v>
      </c>
      <c r="AM31" s="753">
        <v>668</v>
      </c>
      <c r="AN31" s="754">
        <v>649</v>
      </c>
      <c r="AO31" s="754">
        <v>19</v>
      </c>
      <c r="AP31" s="753">
        <v>670</v>
      </c>
      <c r="AQ31" s="754">
        <v>647</v>
      </c>
      <c r="AR31" s="754">
        <v>23</v>
      </c>
      <c r="AS31" s="753">
        <v>653</v>
      </c>
      <c r="AT31" s="754">
        <v>633</v>
      </c>
      <c r="AU31" s="754">
        <v>20</v>
      </c>
      <c r="AV31" s="753">
        <v>640</v>
      </c>
      <c r="AW31" s="754">
        <v>615</v>
      </c>
      <c r="AX31" s="754">
        <v>25</v>
      </c>
      <c r="AY31" s="753">
        <v>655</v>
      </c>
      <c r="AZ31" s="754">
        <v>629</v>
      </c>
      <c r="BA31" s="754">
        <v>26</v>
      </c>
      <c r="BB31" s="753">
        <v>493</v>
      </c>
      <c r="BC31" s="754">
        <v>481</v>
      </c>
      <c r="BD31" s="754">
        <v>12</v>
      </c>
      <c r="BE31" s="753">
        <v>479</v>
      </c>
      <c r="BF31" s="754">
        <v>465</v>
      </c>
      <c r="BG31" s="754">
        <v>14</v>
      </c>
      <c r="BH31" s="750">
        <v>887</v>
      </c>
      <c r="BI31" s="751">
        <v>848</v>
      </c>
      <c r="BJ31" s="751">
        <v>39</v>
      </c>
      <c r="BK31" s="750">
        <v>853</v>
      </c>
      <c r="BL31" s="751">
        <v>848</v>
      </c>
      <c r="BM31" s="751">
        <v>5</v>
      </c>
      <c r="BN31" s="750">
        <v>774</v>
      </c>
      <c r="BO31" s="751">
        <v>772</v>
      </c>
      <c r="BP31" s="751">
        <v>2</v>
      </c>
    </row>
    <row r="32" spans="1:68" s="604" customFormat="1" ht="15.95" customHeight="1" x14ac:dyDescent="0.2">
      <c r="A32" s="621"/>
      <c r="C32" s="635"/>
      <c r="D32" s="748" t="s">
        <v>323</v>
      </c>
      <c r="E32" s="756"/>
      <c r="F32" s="750"/>
      <c r="G32" s="751"/>
      <c r="H32" s="751"/>
      <c r="I32" s="750"/>
      <c r="J32" s="751"/>
      <c r="K32" s="751"/>
      <c r="L32" s="750">
        <v>302</v>
      </c>
      <c r="M32" s="751">
        <v>296</v>
      </c>
      <c r="N32" s="751">
        <v>6</v>
      </c>
      <c r="O32" s="750">
        <v>276</v>
      </c>
      <c r="P32" s="751">
        <v>273</v>
      </c>
      <c r="Q32" s="751">
        <v>3</v>
      </c>
      <c r="R32" s="750">
        <v>338</v>
      </c>
      <c r="S32" s="751">
        <v>338</v>
      </c>
      <c r="T32" s="751">
        <v>0</v>
      </c>
      <c r="U32" s="750">
        <v>326</v>
      </c>
      <c r="V32" s="751">
        <v>321</v>
      </c>
      <c r="W32" s="751">
        <v>5</v>
      </c>
      <c r="X32" s="750">
        <v>365</v>
      </c>
      <c r="Y32" s="751">
        <v>365</v>
      </c>
      <c r="Z32" s="751">
        <v>0</v>
      </c>
      <c r="AA32" s="753">
        <v>376</v>
      </c>
      <c r="AB32" s="754">
        <v>370</v>
      </c>
      <c r="AC32" s="754">
        <v>6</v>
      </c>
      <c r="AD32" s="751">
        <v>392</v>
      </c>
      <c r="AE32" s="751">
        <v>386</v>
      </c>
      <c r="AF32" s="751">
        <v>6</v>
      </c>
      <c r="AG32" s="750">
        <v>482</v>
      </c>
      <c r="AH32" s="751">
        <v>477</v>
      </c>
      <c r="AI32" s="751">
        <v>5</v>
      </c>
      <c r="AJ32" s="750">
        <v>628</v>
      </c>
      <c r="AK32" s="751">
        <v>619</v>
      </c>
      <c r="AL32" s="751">
        <v>9</v>
      </c>
      <c r="AM32" s="750">
        <v>586</v>
      </c>
      <c r="AN32" s="751">
        <v>581</v>
      </c>
      <c r="AO32" s="751">
        <v>5</v>
      </c>
      <c r="AP32" s="750">
        <v>595</v>
      </c>
      <c r="AQ32" s="751">
        <v>583</v>
      </c>
      <c r="AR32" s="751">
        <v>12</v>
      </c>
      <c r="AS32" s="750">
        <v>578</v>
      </c>
      <c r="AT32" s="751">
        <v>569</v>
      </c>
      <c r="AU32" s="751">
        <v>9</v>
      </c>
      <c r="AV32" s="750">
        <v>561</v>
      </c>
      <c r="AW32" s="751">
        <v>551</v>
      </c>
      <c r="AX32" s="751">
        <v>10</v>
      </c>
      <c r="AY32" s="750">
        <v>552</v>
      </c>
      <c r="AZ32" s="751">
        <v>543</v>
      </c>
      <c r="BA32" s="751">
        <v>9</v>
      </c>
      <c r="BB32" s="750">
        <v>453</v>
      </c>
      <c r="BC32" s="751">
        <v>447</v>
      </c>
      <c r="BD32" s="751">
        <v>6</v>
      </c>
      <c r="BE32" s="750">
        <v>436</v>
      </c>
      <c r="BF32" s="751">
        <v>431</v>
      </c>
      <c r="BG32" s="751">
        <v>5</v>
      </c>
      <c r="BH32" s="750">
        <v>821</v>
      </c>
      <c r="BI32" s="751">
        <v>797</v>
      </c>
      <c r="BJ32" s="751">
        <v>24</v>
      </c>
      <c r="BK32" s="750">
        <v>806</v>
      </c>
      <c r="BL32" s="751">
        <v>803</v>
      </c>
      <c r="BM32" s="751">
        <v>3</v>
      </c>
      <c r="BN32" s="750">
        <v>748</v>
      </c>
      <c r="BO32" s="751">
        <v>747</v>
      </c>
      <c r="BP32" s="751">
        <v>1</v>
      </c>
    </row>
    <row r="33" spans="1:68" s="604" customFormat="1" ht="15.95" customHeight="1" x14ac:dyDescent="0.2">
      <c r="A33" s="681"/>
      <c r="C33" s="635"/>
      <c r="D33" s="732" t="s">
        <v>322</v>
      </c>
      <c r="E33" s="733"/>
      <c r="F33" s="619"/>
      <c r="G33" s="620"/>
      <c r="H33" s="620"/>
      <c r="I33" s="619"/>
      <c r="J33" s="620"/>
      <c r="K33" s="620"/>
      <c r="L33" s="619">
        <f>L31-L32</f>
        <v>35</v>
      </c>
      <c r="M33" s="620">
        <f t="shared" ref="M33:AC33" si="0">M31-M32</f>
        <v>29</v>
      </c>
      <c r="N33" s="620">
        <f t="shared" si="0"/>
        <v>6</v>
      </c>
      <c r="O33" s="619">
        <f t="shared" si="0"/>
        <v>45</v>
      </c>
      <c r="P33" s="620">
        <f t="shared" si="0"/>
        <v>41</v>
      </c>
      <c r="Q33" s="620">
        <f t="shared" si="0"/>
        <v>4</v>
      </c>
      <c r="R33" s="619">
        <f t="shared" si="0"/>
        <v>34</v>
      </c>
      <c r="S33" s="620">
        <f t="shared" si="0"/>
        <v>27</v>
      </c>
      <c r="T33" s="620">
        <f t="shared" si="0"/>
        <v>7</v>
      </c>
      <c r="U33" s="619">
        <f t="shared" si="0"/>
        <v>52</v>
      </c>
      <c r="V33" s="620">
        <f t="shared" si="0"/>
        <v>45</v>
      </c>
      <c r="W33" s="620">
        <f t="shared" si="0"/>
        <v>7</v>
      </c>
      <c r="X33" s="619">
        <f t="shared" si="0"/>
        <v>48</v>
      </c>
      <c r="Y33" s="620">
        <f t="shared" si="0"/>
        <v>35</v>
      </c>
      <c r="Z33" s="620">
        <f t="shared" si="0"/>
        <v>13</v>
      </c>
      <c r="AA33" s="619">
        <f t="shared" si="0"/>
        <v>70</v>
      </c>
      <c r="AB33" s="620">
        <f t="shared" si="0"/>
        <v>62</v>
      </c>
      <c r="AC33" s="620">
        <f t="shared" si="0"/>
        <v>8</v>
      </c>
      <c r="AD33" s="673">
        <f>AD31-AD32</f>
        <v>52</v>
      </c>
      <c r="AE33" s="672">
        <f t="shared" ref="AE33:BM33" si="1">AE31-AE32</f>
        <v>44</v>
      </c>
      <c r="AF33" s="672">
        <f t="shared" si="1"/>
        <v>8</v>
      </c>
      <c r="AG33" s="673">
        <f t="shared" si="1"/>
        <v>71</v>
      </c>
      <c r="AH33" s="672">
        <f t="shared" si="1"/>
        <v>57</v>
      </c>
      <c r="AI33" s="672">
        <f t="shared" si="1"/>
        <v>14</v>
      </c>
      <c r="AJ33" s="673">
        <f t="shared" si="1"/>
        <v>78</v>
      </c>
      <c r="AK33" s="672">
        <f t="shared" si="1"/>
        <v>65</v>
      </c>
      <c r="AL33" s="672">
        <f t="shared" si="1"/>
        <v>13</v>
      </c>
      <c r="AM33" s="673">
        <f t="shared" si="1"/>
        <v>82</v>
      </c>
      <c r="AN33" s="672">
        <f t="shared" si="1"/>
        <v>68</v>
      </c>
      <c r="AO33" s="672">
        <f t="shared" si="1"/>
        <v>14</v>
      </c>
      <c r="AP33" s="673">
        <f t="shared" si="1"/>
        <v>75</v>
      </c>
      <c r="AQ33" s="672">
        <f t="shared" si="1"/>
        <v>64</v>
      </c>
      <c r="AR33" s="672">
        <f t="shared" si="1"/>
        <v>11</v>
      </c>
      <c r="AS33" s="673">
        <f t="shared" si="1"/>
        <v>75</v>
      </c>
      <c r="AT33" s="672">
        <f t="shared" si="1"/>
        <v>64</v>
      </c>
      <c r="AU33" s="672">
        <f t="shared" si="1"/>
        <v>11</v>
      </c>
      <c r="AV33" s="673">
        <f t="shared" si="1"/>
        <v>79</v>
      </c>
      <c r="AW33" s="672">
        <f t="shared" si="1"/>
        <v>64</v>
      </c>
      <c r="AX33" s="672">
        <f t="shared" si="1"/>
        <v>15</v>
      </c>
      <c r="AY33" s="673">
        <f t="shared" si="1"/>
        <v>103</v>
      </c>
      <c r="AZ33" s="672">
        <f t="shared" si="1"/>
        <v>86</v>
      </c>
      <c r="BA33" s="672">
        <f t="shared" si="1"/>
        <v>17</v>
      </c>
      <c r="BB33" s="673">
        <f t="shared" si="1"/>
        <v>40</v>
      </c>
      <c r="BC33" s="672">
        <f t="shared" si="1"/>
        <v>34</v>
      </c>
      <c r="BD33" s="672">
        <f t="shared" si="1"/>
        <v>6</v>
      </c>
      <c r="BE33" s="673">
        <f t="shared" si="1"/>
        <v>43</v>
      </c>
      <c r="BF33" s="672">
        <f t="shared" si="1"/>
        <v>34</v>
      </c>
      <c r="BG33" s="672">
        <f t="shared" si="1"/>
        <v>9</v>
      </c>
      <c r="BH33" s="673">
        <f t="shared" si="1"/>
        <v>66</v>
      </c>
      <c r="BI33" s="672">
        <f t="shared" si="1"/>
        <v>51</v>
      </c>
      <c r="BJ33" s="672">
        <f t="shared" si="1"/>
        <v>15</v>
      </c>
      <c r="BK33" s="673">
        <f t="shared" si="1"/>
        <v>47</v>
      </c>
      <c r="BL33" s="672">
        <f t="shared" si="1"/>
        <v>45</v>
      </c>
      <c r="BM33" s="672">
        <f t="shared" si="1"/>
        <v>2</v>
      </c>
      <c r="BN33" s="619">
        <v>26</v>
      </c>
      <c r="BO33" s="620">
        <v>25</v>
      </c>
      <c r="BP33" s="620">
        <v>1</v>
      </c>
    </row>
    <row r="34" spans="1:68" s="604" customFormat="1" ht="15" customHeight="1" x14ac:dyDescent="0.2">
      <c r="A34" s="682"/>
      <c r="C34" s="605"/>
      <c r="D34" s="636" t="s">
        <v>326</v>
      </c>
      <c r="E34" s="605"/>
      <c r="F34" s="605"/>
      <c r="G34" s="605"/>
      <c r="H34" s="605"/>
      <c r="I34" s="605"/>
      <c r="J34" s="605"/>
      <c r="K34" s="605"/>
      <c r="L34" s="605"/>
    </row>
    <row r="35" spans="1:68" s="604" customFormat="1" ht="15" customHeight="1" x14ac:dyDescent="0.2">
      <c r="A35" s="683"/>
      <c r="C35" s="605"/>
      <c r="D35" s="675" t="s">
        <v>328</v>
      </c>
      <c r="E35" s="605"/>
      <c r="F35" s="605"/>
      <c r="G35" s="605"/>
      <c r="H35" s="605"/>
      <c r="I35" s="605"/>
      <c r="J35" s="605"/>
      <c r="K35" s="605"/>
      <c r="L35" s="605"/>
    </row>
    <row r="36" spans="1:68" s="604" customFormat="1" ht="15.95" customHeight="1" x14ac:dyDescent="0.2">
      <c r="A36" s="683"/>
      <c r="C36" s="605"/>
      <c r="D36" s="674" t="s">
        <v>202</v>
      </c>
      <c r="E36" s="605"/>
      <c r="F36" s="605"/>
      <c r="G36" s="605"/>
      <c r="H36" s="605"/>
      <c r="I36" s="605"/>
      <c r="J36" s="605"/>
      <c r="K36" s="605"/>
      <c r="L36" s="605"/>
      <c r="X36" s="606"/>
    </row>
    <row r="37" spans="1:68" ht="15.95" customHeight="1" x14ac:dyDescent="0.2">
      <c r="A37" s="684"/>
      <c r="C37" s="30"/>
      <c r="D37" s="70"/>
      <c r="E37" s="30"/>
      <c r="F37" s="30"/>
      <c r="G37" s="30"/>
      <c r="H37" s="30"/>
      <c r="I37" s="30"/>
      <c r="J37" s="30"/>
      <c r="K37" s="30"/>
      <c r="L37" s="30"/>
      <c r="X37" s="61"/>
    </row>
    <row r="38" spans="1:68" ht="15.95" customHeight="1" x14ac:dyDescent="0.2">
      <c r="A38" s="684"/>
      <c r="C38" s="30"/>
      <c r="D38" s="210" t="s">
        <v>355</v>
      </c>
      <c r="E38" s="30"/>
      <c r="F38" s="30"/>
      <c r="G38" s="30"/>
      <c r="H38" s="30"/>
      <c r="I38" s="30"/>
      <c r="J38" s="30"/>
      <c r="K38" s="30"/>
      <c r="L38" s="30"/>
    </row>
    <row r="39" spans="1:68" ht="6.95" customHeight="1" x14ac:dyDescent="0.2">
      <c r="A39" s="684"/>
      <c r="B39" s="61"/>
      <c r="C39" s="30"/>
      <c r="D39" s="30"/>
      <c r="E39" s="30"/>
      <c r="F39" s="30"/>
      <c r="G39" s="30"/>
      <c r="H39" s="30"/>
      <c r="I39" s="30"/>
      <c r="J39" s="30"/>
      <c r="K39" s="30"/>
      <c r="L39" s="30"/>
      <c r="AU39" s="61"/>
    </row>
    <row r="40" spans="1:68" ht="32.1" customHeight="1" x14ac:dyDescent="0.2">
      <c r="A40" s="684"/>
      <c r="C40" s="30"/>
      <c r="D40" s="376" t="s">
        <v>183</v>
      </c>
      <c r="E40" s="170"/>
      <c r="F40" s="170"/>
      <c r="G40" s="170"/>
      <c r="H40" s="170"/>
      <c r="I40" s="170"/>
      <c r="J40" s="170"/>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7"/>
      <c r="AI40" s="169" t="s">
        <v>125</v>
      </c>
      <c r="AJ40" s="111" t="s">
        <v>126</v>
      </c>
      <c r="AK40" s="111" t="s">
        <v>127</v>
      </c>
      <c r="AL40" s="111">
        <v>10</v>
      </c>
      <c r="AM40" s="111">
        <v>11</v>
      </c>
      <c r="AN40" s="111">
        <v>12</v>
      </c>
      <c r="AO40" s="109">
        <v>13</v>
      </c>
      <c r="AP40" s="109">
        <v>14</v>
      </c>
      <c r="AQ40" s="140">
        <v>15</v>
      </c>
      <c r="AR40" s="140">
        <v>16</v>
      </c>
      <c r="AS40" s="140">
        <v>17</v>
      </c>
      <c r="AT40" s="140">
        <v>18</v>
      </c>
      <c r="AU40" s="140">
        <v>19</v>
      </c>
      <c r="AV40" s="140">
        <v>20</v>
      </c>
      <c r="AW40" s="140">
        <v>21</v>
      </c>
      <c r="AX40" s="140">
        <v>22</v>
      </c>
      <c r="AY40" s="140">
        <v>23</v>
      </c>
      <c r="AZ40" s="140">
        <v>24</v>
      </c>
      <c r="BA40" s="140">
        <v>25</v>
      </c>
    </row>
    <row r="41" spans="1:68" ht="15.95" customHeight="1" x14ac:dyDescent="0.2">
      <c r="A41" s="684"/>
      <c r="B41" s="61"/>
      <c r="C41" s="29"/>
      <c r="D41" s="726" t="s">
        <v>53</v>
      </c>
      <c r="E41" s="727"/>
      <c r="F41" s="727"/>
      <c r="G41" s="727"/>
      <c r="H41" s="727"/>
      <c r="I41" s="728"/>
      <c r="J41" s="728"/>
      <c r="K41" s="728"/>
      <c r="L41" s="728"/>
      <c r="M41" s="728"/>
      <c r="N41" s="728"/>
      <c r="O41" s="728"/>
      <c r="P41" s="728"/>
      <c r="Q41" s="728"/>
      <c r="R41" s="728"/>
      <c r="S41" s="728"/>
      <c r="T41" s="728"/>
      <c r="U41" s="728"/>
      <c r="V41" s="728"/>
      <c r="W41" s="728"/>
      <c r="X41" s="728"/>
      <c r="Y41" s="728"/>
      <c r="Z41" s="728"/>
      <c r="AA41" s="728"/>
      <c r="AB41" s="728"/>
      <c r="AC41" s="728"/>
      <c r="AD41" s="728"/>
      <c r="AE41" s="728"/>
      <c r="AF41" s="728"/>
      <c r="AG41" s="728"/>
      <c r="AH41" s="729"/>
      <c r="AI41" s="730">
        <v>39</v>
      </c>
      <c r="AJ41" s="731">
        <v>41</v>
      </c>
      <c r="AK41" s="730">
        <v>40</v>
      </c>
      <c r="AL41" s="731">
        <v>40</v>
      </c>
      <c r="AM41" s="731">
        <v>40</v>
      </c>
      <c r="AN41" s="731">
        <v>40</v>
      </c>
      <c r="AO41" s="726">
        <v>40</v>
      </c>
      <c r="AP41" s="731">
        <v>41</v>
      </c>
      <c r="AQ41" s="731">
        <v>42</v>
      </c>
      <c r="AR41" s="731">
        <v>41</v>
      </c>
      <c r="AS41" s="730">
        <v>40</v>
      </c>
      <c r="AT41" s="731">
        <v>41</v>
      </c>
      <c r="AU41" s="135">
        <v>42</v>
      </c>
      <c r="AV41" s="135">
        <v>41</v>
      </c>
      <c r="AW41" s="135">
        <v>41</v>
      </c>
      <c r="AX41" s="135">
        <v>41</v>
      </c>
      <c r="AY41" s="135">
        <v>41</v>
      </c>
      <c r="AZ41" s="135">
        <v>42</v>
      </c>
      <c r="BA41" s="135">
        <v>43</v>
      </c>
    </row>
    <row r="42" spans="1:68" ht="15.95" customHeight="1" x14ac:dyDescent="0.2">
      <c r="A42" s="684"/>
      <c r="C42" s="29"/>
      <c r="D42" s="734" t="s">
        <v>54</v>
      </c>
      <c r="E42" s="735"/>
      <c r="F42" s="735"/>
      <c r="G42" s="735"/>
      <c r="H42" s="735"/>
      <c r="I42" s="735"/>
      <c r="J42" s="735"/>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329"/>
      <c r="AI42" s="736">
        <v>20</v>
      </c>
      <c r="AJ42" s="736">
        <v>17</v>
      </c>
      <c r="AK42" s="736">
        <v>25</v>
      </c>
      <c r="AL42" s="736">
        <v>23</v>
      </c>
      <c r="AM42" s="736">
        <v>19</v>
      </c>
      <c r="AN42" s="736">
        <v>16</v>
      </c>
      <c r="AO42" s="737">
        <v>20</v>
      </c>
      <c r="AP42" s="738">
        <v>15</v>
      </c>
      <c r="AQ42" s="736">
        <v>15</v>
      </c>
      <c r="AR42" s="736">
        <v>14.000000000000002</v>
      </c>
      <c r="AS42" s="736">
        <v>19</v>
      </c>
      <c r="AT42" s="736">
        <v>16</v>
      </c>
      <c r="AU42" s="736">
        <v>15</v>
      </c>
      <c r="AV42" s="736">
        <v>14.000000000000002</v>
      </c>
      <c r="AW42" s="736">
        <v>19</v>
      </c>
      <c r="AX42" s="736">
        <v>19</v>
      </c>
      <c r="AY42" s="736">
        <v>18</v>
      </c>
      <c r="AZ42" s="736">
        <v>17</v>
      </c>
      <c r="BA42" s="736">
        <v>16</v>
      </c>
    </row>
    <row r="43" spans="1:68" ht="15.95" customHeight="1" x14ac:dyDescent="0.2">
      <c r="A43" s="684"/>
      <c r="C43" s="29"/>
      <c r="D43" s="734" t="s">
        <v>314</v>
      </c>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329"/>
      <c r="AI43" s="739">
        <v>20</v>
      </c>
      <c r="AJ43" s="738">
        <v>20.512820512820515</v>
      </c>
      <c r="AK43" s="739">
        <v>28.402366863905325</v>
      </c>
      <c r="AL43" s="739">
        <v>21.18380062305296</v>
      </c>
      <c r="AM43" s="738">
        <v>23.013698630136986</v>
      </c>
      <c r="AN43" s="738">
        <v>22.432432432432432</v>
      </c>
      <c r="AO43" s="738">
        <v>23.316062176165804</v>
      </c>
      <c r="AP43" s="737">
        <v>22.222222222222221</v>
      </c>
      <c r="AQ43" s="739">
        <v>18.416801292407108</v>
      </c>
      <c r="AR43" s="739">
        <v>23.235800344234079</v>
      </c>
      <c r="AS43" s="740">
        <v>22.813036020583191</v>
      </c>
      <c r="AT43" s="739">
        <v>23.725834797891036</v>
      </c>
      <c r="AU43" s="739">
        <v>25.226860254083483</v>
      </c>
      <c r="AV43" s="739">
        <v>31.123388581952117</v>
      </c>
      <c r="AW43" s="739">
        <v>24.608501118568231</v>
      </c>
      <c r="AX43" s="738">
        <v>31.322505800464036</v>
      </c>
      <c r="AY43" s="738">
        <v>27.728983688833125</v>
      </c>
      <c r="AZ43" s="737">
        <v>38.107098381070983</v>
      </c>
      <c r="BA43" s="738">
        <v>41.1</v>
      </c>
      <c r="BJ43" s="527"/>
    </row>
    <row r="44" spans="1:68" ht="15.95" customHeight="1" x14ac:dyDescent="0.2">
      <c r="A44" s="684"/>
      <c r="C44" s="29"/>
      <c r="D44" s="734" t="s">
        <v>52</v>
      </c>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329"/>
      <c r="AI44" s="741">
        <v>252</v>
      </c>
      <c r="AJ44" s="741">
        <v>223</v>
      </c>
      <c r="AK44" s="741">
        <v>266</v>
      </c>
      <c r="AL44" s="741">
        <v>253</v>
      </c>
      <c r="AM44" s="741">
        <v>308</v>
      </c>
      <c r="AN44" s="741">
        <v>301</v>
      </c>
      <c r="AO44" s="741">
        <v>320</v>
      </c>
      <c r="AP44" s="741">
        <v>402</v>
      </c>
      <c r="AQ44" s="741">
        <v>450</v>
      </c>
      <c r="AR44" s="741">
        <v>414</v>
      </c>
      <c r="AS44" s="741">
        <v>474</v>
      </c>
      <c r="AT44" s="741">
        <v>460</v>
      </c>
      <c r="AU44" s="741">
        <v>458</v>
      </c>
      <c r="AV44" s="741">
        <v>319</v>
      </c>
      <c r="AW44" s="741">
        <v>359</v>
      </c>
      <c r="AX44" s="741">
        <v>359</v>
      </c>
      <c r="AY44" s="741">
        <v>426</v>
      </c>
      <c r="AZ44" s="741">
        <v>548</v>
      </c>
      <c r="BA44" s="741">
        <v>539</v>
      </c>
    </row>
    <row r="45" spans="1:68" ht="15.95" customHeight="1" x14ac:dyDescent="0.2">
      <c r="A45" s="684"/>
      <c r="C45" s="29"/>
      <c r="D45" s="355" t="s">
        <v>315</v>
      </c>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4"/>
      <c r="AI45" s="678" t="s">
        <v>316</v>
      </c>
      <c r="AJ45" s="679">
        <v>81.684981684981679</v>
      </c>
      <c r="AK45" s="679">
        <v>78.698224852071007</v>
      </c>
      <c r="AL45" s="679">
        <v>78.81619937694704</v>
      </c>
      <c r="AM45" s="679">
        <v>84.38356164383562</v>
      </c>
      <c r="AN45" s="679">
        <v>81.351351351351354</v>
      </c>
      <c r="AO45" s="679">
        <v>82.901554404145074</v>
      </c>
      <c r="AP45" s="679">
        <v>84.276729559748432</v>
      </c>
      <c r="AQ45" s="679">
        <v>72.697899838449118</v>
      </c>
      <c r="AR45" s="679">
        <v>71.256454388984508</v>
      </c>
      <c r="AS45" s="679">
        <v>81.303602058319044</v>
      </c>
      <c r="AT45" s="679">
        <v>80.843585237258353</v>
      </c>
      <c r="AU45" s="679">
        <v>83.121597096188751</v>
      </c>
      <c r="AV45" s="679">
        <v>58.74769797421731</v>
      </c>
      <c r="AW45" s="679">
        <v>80.313199105145415</v>
      </c>
      <c r="AX45" s="679">
        <v>83.294663573085842</v>
      </c>
      <c r="AY45" s="679">
        <v>53.450439146800505</v>
      </c>
      <c r="AZ45" s="679">
        <v>68.244084682440842</v>
      </c>
      <c r="BA45" s="679">
        <v>72.155287817938415</v>
      </c>
    </row>
    <row r="46" spans="1:68" ht="15.95" customHeight="1" x14ac:dyDescent="0.2">
      <c r="A46" s="684"/>
      <c r="D46" s="39" t="s">
        <v>202</v>
      </c>
    </row>
    <row r="47" spans="1:68" ht="15.95" customHeight="1" x14ac:dyDescent="0.2">
      <c r="A47" s="684"/>
      <c r="D47" s="210" t="s">
        <v>289</v>
      </c>
      <c r="AW47" s="294"/>
    </row>
    <row r="48" spans="1:68" ht="6.95" customHeight="1" x14ac:dyDescent="0.2">
      <c r="A48" s="684"/>
      <c r="B48" s="61"/>
      <c r="D48" s="89"/>
    </row>
    <row r="49" spans="1:68" ht="15.95" customHeight="1" x14ac:dyDescent="0.2">
      <c r="A49" s="684"/>
      <c r="D49" s="95"/>
      <c r="E49" s="96"/>
      <c r="F49" s="97">
        <v>2005</v>
      </c>
      <c r="G49" s="98"/>
      <c r="H49" s="99"/>
      <c r="I49" s="97">
        <v>2006</v>
      </c>
      <c r="J49" s="98"/>
      <c r="K49" s="99"/>
      <c r="L49" s="97">
        <v>2007</v>
      </c>
      <c r="M49" s="98"/>
      <c r="N49" s="99"/>
      <c r="O49" s="97">
        <v>2008</v>
      </c>
      <c r="P49" s="98"/>
      <c r="Q49" s="99"/>
      <c r="R49" s="97">
        <v>2009</v>
      </c>
      <c r="S49" s="98"/>
      <c r="T49" s="99"/>
      <c r="U49" s="97">
        <v>2010</v>
      </c>
      <c r="V49" s="98"/>
      <c r="W49" s="99"/>
      <c r="X49" s="97">
        <v>2011</v>
      </c>
      <c r="Y49" s="98"/>
      <c r="Z49" s="99"/>
      <c r="AA49" s="97">
        <v>2012</v>
      </c>
      <c r="AB49" s="98"/>
      <c r="AC49" s="99"/>
      <c r="AD49" s="97">
        <v>2013</v>
      </c>
      <c r="AE49" s="98"/>
      <c r="AF49" s="99"/>
      <c r="AG49" s="97">
        <v>2014</v>
      </c>
      <c r="AH49" s="98"/>
      <c r="AI49" s="99"/>
      <c r="AJ49" s="55">
        <v>2015</v>
      </c>
      <c r="AK49" s="141"/>
      <c r="AL49" s="82"/>
      <c r="AM49" s="55">
        <v>2016</v>
      </c>
      <c r="AN49" s="141"/>
      <c r="AO49" s="82"/>
      <c r="AP49" s="55">
        <v>2017</v>
      </c>
      <c r="AQ49" s="141"/>
      <c r="AR49" s="82"/>
      <c r="AS49" s="55">
        <v>2018</v>
      </c>
      <c r="AT49" s="141"/>
      <c r="AU49" s="82"/>
      <c r="AV49" s="55">
        <v>2019</v>
      </c>
      <c r="AW49" s="141"/>
      <c r="AX49" s="82"/>
      <c r="AY49" s="55">
        <v>2020</v>
      </c>
      <c r="AZ49" s="141"/>
      <c r="BA49" s="82"/>
      <c r="BB49" s="55">
        <v>2021</v>
      </c>
      <c r="BC49" s="141"/>
      <c r="BD49" s="82"/>
      <c r="BE49" s="55">
        <v>2022</v>
      </c>
      <c r="BF49" s="141"/>
      <c r="BG49" s="82"/>
      <c r="BH49" s="356"/>
      <c r="BI49" s="357">
        <v>2023</v>
      </c>
      <c r="BJ49" s="144"/>
      <c r="BK49" s="356"/>
      <c r="BL49" s="357">
        <v>2024</v>
      </c>
      <c r="BM49" s="144"/>
      <c r="BN49" s="356"/>
      <c r="BO49" s="357">
        <v>2025</v>
      </c>
      <c r="BP49" s="144"/>
    </row>
    <row r="50" spans="1:68" ht="15.95" customHeight="1" x14ac:dyDescent="0.2">
      <c r="A50" s="680"/>
      <c r="B50" s="61"/>
      <c r="D50" s="378"/>
      <c r="E50" s="101"/>
      <c r="F50" s="94" t="s">
        <v>119</v>
      </c>
      <c r="G50" s="94" t="s">
        <v>120</v>
      </c>
      <c r="H50" s="94" t="s">
        <v>121</v>
      </c>
      <c r="I50" s="94" t="s">
        <v>119</v>
      </c>
      <c r="J50" s="94" t="s">
        <v>120</v>
      </c>
      <c r="K50" s="94" t="s">
        <v>121</v>
      </c>
      <c r="L50" s="94" t="s">
        <v>119</v>
      </c>
      <c r="M50" s="94" t="s">
        <v>120</v>
      </c>
      <c r="N50" s="94" t="s">
        <v>121</v>
      </c>
      <c r="O50" s="94" t="s">
        <v>119</v>
      </c>
      <c r="P50" s="94" t="s">
        <v>120</v>
      </c>
      <c r="Q50" s="94" t="s">
        <v>121</v>
      </c>
      <c r="R50" s="94" t="s">
        <v>119</v>
      </c>
      <c r="S50" s="94" t="s">
        <v>120</v>
      </c>
      <c r="T50" s="94" t="s">
        <v>121</v>
      </c>
      <c r="U50" s="94" t="s">
        <v>119</v>
      </c>
      <c r="V50" s="94" t="s">
        <v>120</v>
      </c>
      <c r="W50" s="94" t="s">
        <v>121</v>
      </c>
      <c r="X50" s="94" t="s">
        <v>119</v>
      </c>
      <c r="Y50" s="94" t="s">
        <v>120</v>
      </c>
      <c r="Z50" s="94" t="s">
        <v>121</v>
      </c>
      <c r="AA50" s="94" t="s">
        <v>119</v>
      </c>
      <c r="AB50" s="94" t="s">
        <v>120</v>
      </c>
      <c r="AC50" s="94" t="s">
        <v>121</v>
      </c>
      <c r="AD50" s="94" t="s">
        <v>119</v>
      </c>
      <c r="AE50" s="94" t="s">
        <v>120</v>
      </c>
      <c r="AF50" s="94" t="s">
        <v>121</v>
      </c>
      <c r="AG50" s="94" t="s">
        <v>119</v>
      </c>
      <c r="AH50" s="94" t="s">
        <v>120</v>
      </c>
      <c r="AI50" s="94" t="s">
        <v>121</v>
      </c>
      <c r="AJ50" s="109" t="s">
        <v>119</v>
      </c>
      <c r="AK50" s="109" t="s">
        <v>120</v>
      </c>
      <c r="AL50" s="109" t="s">
        <v>121</v>
      </c>
      <c r="AM50" s="109" t="s">
        <v>119</v>
      </c>
      <c r="AN50" s="109" t="s">
        <v>120</v>
      </c>
      <c r="AO50" s="109" t="s">
        <v>121</v>
      </c>
      <c r="AP50" s="109" t="s">
        <v>119</v>
      </c>
      <c r="AQ50" s="109" t="s">
        <v>120</v>
      </c>
      <c r="AR50" s="109" t="s">
        <v>121</v>
      </c>
      <c r="AS50" s="109" t="s">
        <v>119</v>
      </c>
      <c r="AT50" s="109" t="s">
        <v>120</v>
      </c>
      <c r="AU50" s="109" t="s">
        <v>121</v>
      </c>
      <c r="AV50" s="109" t="s">
        <v>119</v>
      </c>
      <c r="AW50" s="109" t="s">
        <v>120</v>
      </c>
      <c r="AX50" s="109" t="s">
        <v>121</v>
      </c>
      <c r="AY50" s="109" t="s">
        <v>119</v>
      </c>
      <c r="AZ50" s="109" t="s">
        <v>120</v>
      </c>
      <c r="BA50" s="109" t="s">
        <v>121</v>
      </c>
      <c r="BB50" s="109" t="s">
        <v>119</v>
      </c>
      <c r="BC50" s="109" t="s">
        <v>120</v>
      </c>
      <c r="BD50" s="109" t="s">
        <v>121</v>
      </c>
      <c r="BE50" s="109" t="s">
        <v>119</v>
      </c>
      <c r="BF50" s="109" t="s">
        <v>120</v>
      </c>
      <c r="BG50" s="109" t="s">
        <v>121</v>
      </c>
      <c r="BH50" s="109" t="s">
        <v>119</v>
      </c>
      <c r="BI50" s="109" t="s">
        <v>120</v>
      </c>
      <c r="BJ50" s="109" t="s">
        <v>121</v>
      </c>
      <c r="BK50" s="109" t="s">
        <v>119</v>
      </c>
      <c r="BL50" s="109" t="s">
        <v>120</v>
      </c>
      <c r="BM50" s="109" t="s">
        <v>121</v>
      </c>
      <c r="BN50" s="109" t="s">
        <v>119</v>
      </c>
      <c r="BO50" s="109" t="s">
        <v>120</v>
      </c>
      <c r="BP50" s="109" t="s">
        <v>121</v>
      </c>
    </row>
    <row r="51" spans="1:68" ht="15.95" customHeight="1" x14ac:dyDescent="0.2">
      <c r="A51" s="680"/>
      <c r="D51" s="691" t="s">
        <v>51</v>
      </c>
      <c r="E51" s="323"/>
      <c r="F51" s="692">
        <f>SUM(G51:H51)</f>
        <v>35</v>
      </c>
      <c r="G51" s="693">
        <v>35</v>
      </c>
      <c r="H51" s="694">
        <v>0</v>
      </c>
      <c r="I51" s="692">
        <f>SUM(J51:K51)</f>
        <v>35</v>
      </c>
      <c r="J51" s="693">
        <v>35</v>
      </c>
      <c r="K51" s="694">
        <v>0</v>
      </c>
      <c r="L51" s="692">
        <f>SUM(M51:N51)</f>
        <v>35</v>
      </c>
      <c r="M51" s="693">
        <v>34</v>
      </c>
      <c r="N51" s="694">
        <v>1</v>
      </c>
      <c r="O51" s="692">
        <f>SUM(P51:Q51)</f>
        <v>45</v>
      </c>
      <c r="P51" s="693">
        <v>45</v>
      </c>
      <c r="Q51" s="694">
        <v>0</v>
      </c>
      <c r="R51" s="692">
        <f>SUM(S51:T51)</f>
        <v>36</v>
      </c>
      <c r="S51" s="693">
        <v>36</v>
      </c>
      <c r="T51" s="694">
        <v>0</v>
      </c>
      <c r="U51" s="692">
        <f>SUM(V51:W51)</f>
        <v>38</v>
      </c>
      <c r="V51" s="693">
        <v>38</v>
      </c>
      <c r="W51" s="694">
        <v>0</v>
      </c>
      <c r="X51" s="692">
        <v>47</v>
      </c>
      <c r="Y51" s="693">
        <v>47</v>
      </c>
      <c r="Z51" s="694">
        <v>0</v>
      </c>
      <c r="AA51" s="692">
        <v>40</v>
      </c>
      <c r="AB51" s="693">
        <v>39</v>
      </c>
      <c r="AC51" s="694">
        <v>1</v>
      </c>
      <c r="AD51" s="692">
        <v>53</v>
      </c>
      <c r="AE51" s="693">
        <v>52</v>
      </c>
      <c r="AF51" s="694">
        <v>1</v>
      </c>
      <c r="AG51" s="692">
        <v>38</v>
      </c>
      <c r="AH51" s="693">
        <v>38</v>
      </c>
      <c r="AI51" s="694">
        <v>0</v>
      </c>
      <c r="AJ51" s="692">
        <v>50</v>
      </c>
      <c r="AK51" s="700">
        <v>50</v>
      </c>
      <c r="AL51" s="700">
        <v>0</v>
      </c>
      <c r="AM51" s="692">
        <v>76</v>
      </c>
      <c r="AN51" s="700">
        <v>75</v>
      </c>
      <c r="AO51" s="700">
        <v>1</v>
      </c>
      <c r="AP51" s="692">
        <v>70</v>
      </c>
      <c r="AQ51" s="700">
        <v>69</v>
      </c>
      <c r="AR51" s="700">
        <v>1</v>
      </c>
      <c r="AS51" s="692">
        <v>91</v>
      </c>
      <c r="AT51" s="700">
        <v>89</v>
      </c>
      <c r="AU51" s="700">
        <v>2</v>
      </c>
      <c r="AV51" s="692">
        <v>111</v>
      </c>
      <c r="AW51" s="700">
        <v>105</v>
      </c>
      <c r="AX51" s="700">
        <v>6</v>
      </c>
      <c r="AY51" s="692">
        <v>138</v>
      </c>
      <c r="AZ51" s="700">
        <v>129</v>
      </c>
      <c r="BA51" s="700">
        <v>9</v>
      </c>
      <c r="BB51" s="692">
        <v>145</v>
      </c>
      <c r="BC51" s="700">
        <v>136</v>
      </c>
      <c r="BD51" s="700">
        <v>9</v>
      </c>
      <c r="BE51" s="692">
        <v>150</v>
      </c>
      <c r="BF51" s="700">
        <v>149</v>
      </c>
      <c r="BG51" s="700">
        <v>1</v>
      </c>
      <c r="BH51" s="692">
        <v>132</v>
      </c>
      <c r="BI51" s="703">
        <v>126</v>
      </c>
      <c r="BJ51" s="693">
        <v>6</v>
      </c>
      <c r="BK51" s="692">
        <v>177</v>
      </c>
      <c r="BL51" s="703">
        <v>169</v>
      </c>
      <c r="BM51" s="693">
        <v>8</v>
      </c>
      <c r="BN51" s="692">
        <v>204</v>
      </c>
      <c r="BO51" s="700">
        <v>199</v>
      </c>
      <c r="BP51" s="693">
        <v>5</v>
      </c>
    </row>
    <row r="52" spans="1:68" ht="15.95" customHeight="1" x14ac:dyDescent="0.2">
      <c r="A52" s="680"/>
      <c r="D52" s="711" t="s">
        <v>325</v>
      </c>
      <c r="E52" s="646"/>
      <c r="F52" s="712">
        <f>SUM(G52:H52)</f>
        <v>27</v>
      </c>
      <c r="G52" s="713">
        <v>27</v>
      </c>
      <c r="H52" s="714">
        <v>0</v>
      </c>
      <c r="I52" s="712">
        <f>SUM(J52:K52)</f>
        <v>19</v>
      </c>
      <c r="J52" s="713">
        <v>19</v>
      </c>
      <c r="K52" s="714">
        <v>0</v>
      </c>
      <c r="L52" s="712">
        <f>SUM(M52:N52)</f>
        <v>20</v>
      </c>
      <c r="M52" s="713">
        <v>19</v>
      </c>
      <c r="N52" s="714">
        <v>1</v>
      </c>
      <c r="O52" s="712">
        <f>SUM(P52:Q52)</f>
        <v>25</v>
      </c>
      <c r="P52" s="713">
        <v>25</v>
      </c>
      <c r="Q52" s="714">
        <v>0</v>
      </c>
      <c r="R52" s="712">
        <f>SUM(S52:T52)</f>
        <v>24</v>
      </c>
      <c r="S52" s="713">
        <v>24</v>
      </c>
      <c r="T52" s="714">
        <v>0</v>
      </c>
      <c r="U52" s="712">
        <f>SUM(V52:W52)</f>
        <v>24</v>
      </c>
      <c r="V52" s="713">
        <v>24</v>
      </c>
      <c r="W52" s="714">
        <v>0</v>
      </c>
      <c r="X52" s="712">
        <v>33</v>
      </c>
      <c r="Y52" s="713">
        <v>33</v>
      </c>
      <c r="Z52" s="714">
        <v>0</v>
      </c>
      <c r="AA52" s="712">
        <v>18</v>
      </c>
      <c r="AB52" s="713">
        <v>17</v>
      </c>
      <c r="AC52" s="714">
        <v>1</v>
      </c>
      <c r="AD52" s="712">
        <v>34</v>
      </c>
      <c r="AE52" s="713">
        <v>34</v>
      </c>
      <c r="AF52" s="714">
        <v>0</v>
      </c>
      <c r="AG52" s="712">
        <v>23</v>
      </c>
      <c r="AH52" s="713">
        <v>23</v>
      </c>
      <c r="AI52" s="714">
        <v>0</v>
      </c>
      <c r="AJ52" s="715">
        <v>32</v>
      </c>
      <c r="AK52" s="718">
        <v>32</v>
      </c>
      <c r="AL52" s="718">
        <v>0</v>
      </c>
      <c r="AM52" s="715">
        <v>47</v>
      </c>
      <c r="AN52" s="718">
        <v>46</v>
      </c>
      <c r="AO52" s="718">
        <v>1</v>
      </c>
      <c r="AP52" s="715">
        <v>36</v>
      </c>
      <c r="AQ52" s="718">
        <v>35</v>
      </c>
      <c r="AR52" s="718">
        <v>1</v>
      </c>
      <c r="AS52" s="715">
        <v>60</v>
      </c>
      <c r="AT52" s="718">
        <v>58</v>
      </c>
      <c r="AU52" s="718">
        <v>2</v>
      </c>
      <c r="AV52" s="715">
        <v>67</v>
      </c>
      <c r="AW52" s="718">
        <v>63</v>
      </c>
      <c r="AX52" s="718">
        <v>4</v>
      </c>
      <c r="AY52" s="715">
        <v>77</v>
      </c>
      <c r="AZ52" s="718">
        <v>70</v>
      </c>
      <c r="BA52" s="718">
        <v>7</v>
      </c>
      <c r="BB52" s="715">
        <v>77</v>
      </c>
      <c r="BC52" s="718">
        <v>75</v>
      </c>
      <c r="BD52" s="718">
        <v>2</v>
      </c>
      <c r="BE52" s="715">
        <v>73</v>
      </c>
      <c r="BF52" s="718">
        <v>72</v>
      </c>
      <c r="BG52" s="718">
        <v>1</v>
      </c>
      <c r="BH52" s="712">
        <v>75</v>
      </c>
      <c r="BI52" s="713">
        <v>70</v>
      </c>
      <c r="BJ52" s="713">
        <v>5</v>
      </c>
      <c r="BK52" s="712">
        <v>115</v>
      </c>
      <c r="BL52" s="713">
        <v>110</v>
      </c>
      <c r="BM52" s="713">
        <v>5</v>
      </c>
      <c r="BN52" s="712">
        <v>126</v>
      </c>
      <c r="BO52" s="713">
        <v>124</v>
      </c>
      <c r="BP52" s="713">
        <v>2</v>
      </c>
    </row>
    <row r="53" spans="1:68" ht="15.95" customHeight="1" x14ac:dyDescent="0.2">
      <c r="A53" s="680"/>
      <c r="C53" s="30"/>
      <c r="D53" s="117" t="s">
        <v>327</v>
      </c>
      <c r="E53" s="30"/>
      <c r="F53" s="30"/>
      <c r="G53" s="30"/>
      <c r="H53" s="30"/>
      <c r="I53" s="30"/>
      <c r="J53" s="30"/>
      <c r="K53" s="30"/>
      <c r="L53" s="30"/>
      <c r="Y53" s="61"/>
      <c r="BK53" s="61"/>
    </row>
    <row r="54" spans="1:68" ht="15.95" customHeight="1" x14ac:dyDescent="0.2">
      <c r="A54" s="684"/>
      <c r="D54" s="70" t="s">
        <v>202</v>
      </c>
      <c r="BK54" s="61"/>
    </row>
    <row r="55" spans="1:68" ht="15.95" customHeight="1" x14ac:dyDescent="0.2">
      <c r="A55" s="684"/>
      <c r="D55" s="70"/>
      <c r="BK55" s="61"/>
    </row>
    <row r="56" spans="1:68" ht="15.75" customHeight="1" x14ac:dyDescent="0.2">
      <c r="A56" s="684"/>
      <c r="D56" s="210" t="s">
        <v>290</v>
      </c>
      <c r="BK56" s="61"/>
    </row>
    <row r="57" spans="1:68" ht="6.95" customHeight="1" x14ac:dyDescent="0.2">
      <c r="A57" s="684"/>
      <c r="BK57" s="61"/>
    </row>
    <row r="58" spans="1:68" ht="15.95" customHeight="1" x14ac:dyDescent="0.2">
      <c r="A58" s="684"/>
      <c r="D58" s="118"/>
      <c r="E58" s="146"/>
      <c r="F58" s="146"/>
      <c r="G58" s="146"/>
      <c r="H58" s="146"/>
      <c r="I58" s="172"/>
      <c r="J58" s="172"/>
      <c r="K58" s="173"/>
      <c r="L58" s="98">
        <v>2007</v>
      </c>
      <c r="M58" s="98"/>
      <c r="N58" s="99"/>
      <c r="O58" s="97">
        <v>2008</v>
      </c>
      <c r="P58" s="98"/>
      <c r="Q58" s="99"/>
      <c r="R58" s="97">
        <v>2009</v>
      </c>
      <c r="S58" s="98"/>
      <c r="T58" s="99"/>
      <c r="U58" s="97">
        <v>2010</v>
      </c>
      <c r="V58" s="98"/>
      <c r="W58" s="99"/>
      <c r="X58" s="97">
        <v>2011</v>
      </c>
      <c r="Y58" s="98"/>
      <c r="Z58" s="99"/>
      <c r="AA58" s="97">
        <v>2012</v>
      </c>
      <c r="AB58" s="98"/>
      <c r="AC58" s="99"/>
      <c r="AD58" s="97">
        <v>2013</v>
      </c>
      <c r="AE58" s="98"/>
      <c r="AF58" s="99"/>
      <c r="AG58" s="97">
        <v>2014</v>
      </c>
      <c r="AH58" s="98"/>
      <c r="AI58" s="99"/>
      <c r="AJ58" s="55">
        <v>2015</v>
      </c>
      <c r="AK58" s="56"/>
      <c r="AL58" s="57"/>
      <c r="AM58" s="55">
        <v>2016</v>
      </c>
      <c r="AN58" s="56"/>
      <c r="AO58" s="57"/>
      <c r="AP58" s="55">
        <v>2017</v>
      </c>
      <c r="AQ58" s="56"/>
      <c r="AR58" s="57"/>
      <c r="AS58" s="55">
        <v>2018</v>
      </c>
      <c r="AT58" s="56"/>
      <c r="AU58" s="57"/>
      <c r="AV58" s="55">
        <v>2019</v>
      </c>
      <c r="AW58" s="56"/>
      <c r="AX58" s="57"/>
      <c r="AY58" s="55">
        <v>2020</v>
      </c>
      <c r="AZ58" s="56"/>
      <c r="BA58" s="57"/>
      <c r="BB58" s="55">
        <v>2021</v>
      </c>
      <c r="BC58" s="56"/>
      <c r="BD58" s="57"/>
      <c r="BE58" s="55">
        <v>2022</v>
      </c>
      <c r="BF58" s="141"/>
      <c r="BG58" s="82"/>
      <c r="BH58" s="356"/>
      <c r="BI58" s="357">
        <v>2023</v>
      </c>
      <c r="BJ58" s="144"/>
      <c r="BK58" s="356"/>
      <c r="BL58" s="357">
        <v>2024</v>
      </c>
      <c r="BM58" s="144"/>
      <c r="BN58" s="356"/>
      <c r="BO58" s="357">
        <v>2025</v>
      </c>
      <c r="BP58" s="144"/>
    </row>
    <row r="59" spans="1:68" ht="15.95" customHeight="1" x14ac:dyDescent="0.2">
      <c r="A59" s="680"/>
      <c r="B59" s="61"/>
      <c r="D59" s="347"/>
      <c r="E59" s="346"/>
      <c r="F59" s="346"/>
      <c r="G59" s="346"/>
      <c r="H59" s="346"/>
      <c r="I59" s="171"/>
      <c r="J59" s="171"/>
      <c r="K59" s="174"/>
      <c r="L59" s="345" t="s">
        <v>119</v>
      </c>
      <c r="M59" s="94" t="s">
        <v>120</v>
      </c>
      <c r="N59" s="94" t="s">
        <v>121</v>
      </c>
      <c r="O59" s="94" t="s">
        <v>119</v>
      </c>
      <c r="P59" s="94" t="s">
        <v>120</v>
      </c>
      <c r="Q59" s="94" t="s">
        <v>121</v>
      </c>
      <c r="R59" s="94" t="s">
        <v>119</v>
      </c>
      <c r="S59" s="94" t="s">
        <v>120</v>
      </c>
      <c r="T59" s="94" t="s">
        <v>121</v>
      </c>
      <c r="U59" s="94" t="s">
        <v>119</v>
      </c>
      <c r="V59" s="94" t="s">
        <v>120</v>
      </c>
      <c r="W59" s="94" t="s">
        <v>121</v>
      </c>
      <c r="X59" s="94" t="s">
        <v>119</v>
      </c>
      <c r="Y59" s="94" t="s">
        <v>120</v>
      </c>
      <c r="Z59" s="94" t="s">
        <v>121</v>
      </c>
      <c r="AA59" s="94" t="s">
        <v>119</v>
      </c>
      <c r="AB59" s="94" t="s">
        <v>120</v>
      </c>
      <c r="AC59" s="94" t="s">
        <v>121</v>
      </c>
      <c r="AD59" s="94" t="s">
        <v>119</v>
      </c>
      <c r="AE59" s="94" t="s">
        <v>120</v>
      </c>
      <c r="AF59" s="94" t="s">
        <v>121</v>
      </c>
      <c r="AG59" s="94" t="s">
        <v>119</v>
      </c>
      <c r="AH59" s="94" t="s">
        <v>120</v>
      </c>
      <c r="AI59" s="94" t="s">
        <v>121</v>
      </c>
      <c r="AJ59" s="109" t="s">
        <v>119</v>
      </c>
      <c r="AK59" s="109" t="s">
        <v>120</v>
      </c>
      <c r="AL59" s="109" t="s">
        <v>121</v>
      </c>
      <c r="AM59" s="109" t="s">
        <v>119</v>
      </c>
      <c r="AN59" s="109" t="s">
        <v>120</v>
      </c>
      <c r="AO59" s="109" t="s">
        <v>121</v>
      </c>
      <c r="AP59" s="109" t="s">
        <v>119</v>
      </c>
      <c r="AQ59" s="109" t="s">
        <v>120</v>
      </c>
      <c r="AR59" s="109" t="s">
        <v>121</v>
      </c>
      <c r="AS59" s="109" t="s">
        <v>119</v>
      </c>
      <c r="AT59" s="109" t="s">
        <v>120</v>
      </c>
      <c r="AU59" s="109" t="s">
        <v>121</v>
      </c>
      <c r="AV59" s="109" t="s">
        <v>119</v>
      </c>
      <c r="AW59" s="109" t="s">
        <v>120</v>
      </c>
      <c r="AX59" s="109" t="s">
        <v>121</v>
      </c>
      <c r="AY59" s="109" t="s">
        <v>119</v>
      </c>
      <c r="AZ59" s="109" t="s">
        <v>120</v>
      </c>
      <c r="BA59" s="109" t="s">
        <v>121</v>
      </c>
      <c r="BB59" s="109" t="s">
        <v>119</v>
      </c>
      <c r="BC59" s="109" t="s">
        <v>120</v>
      </c>
      <c r="BD59" s="109" t="s">
        <v>121</v>
      </c>
      <c r="BE59" s="109" t="s">
        <v>119</v>
      </c>
      <c r="BF59" s="109" t="s">
        <v>120</v>
      </c>
      <c r="BG59" s="109" t="s">
        <v>121</v>
      </c>
      <c r="BH59" s="109" t="s">
        <v>119</v>
      </c>
      <c r="BI59" s="109" t="s">
        <v>120</v>
      </c>
      <c r="BJ59" s="109" t="s">
        <v>121</v>
      </c>
      <c r="BK59" s="109" t="s">
        <v>119</v>
      </c>
      <c r="BL59" s="109" t="s">
        <v>120</v>
      </c>
      <c r="BM59" s="109" t="s">
        <v>121</v>
      </c>
      <c r="BN59" s="109" t="s">
        <v>119</v>
      </c>
      <c r="BO59" s="109" t="s">
        <v>120</v>
      </c>
      <c r="BP59" s="109" t="s">
        <v>121</v>
      </c>
    </row>
    <row r="60" spans="1:68" ht="15.95" customHeight="1" x14ac:dyDescent="0.2">
      <c r="A60" s="680"/>
      <c r="D60" s="691" t="s">
        <v>51</v>
      </c>
      <c r="E60" s="704"/>
      <c r="F60" s="704"/>
      <c r="G60" s="704"/>
      <c r="H60" s="322"/>
      <c r="I60" s="705"/>
      <c r="J60" s="705"/>
      <c r="K60" s="706"/>
      <c r="L60" s="707">
        <v>24</v>
      </c>
      <c r="M60" s="695">
        <v>23</v>
      </c>
      <c r="N60" s="695">
        <v>1</v>
      </c>
      <c r="O60" s="708">
        <v>35</v>
      </c>
      <c r="P60" s="695">
        <v>29</v>
      </c>
      <c r="Q60" s="695">
        <v>6</v>
      </c>
      <c r="R60" s="708">
        <v>42</v>
      </c>
      <c r="S60" s="695">
        <v>37</v>
      </c>
      <c r="T60" s="695">
        <v>5</v>
      </c>
      <c r="U60" s="708">
        <v>54</v>
      </c>
      <c r="V60" s="695">
        <v>49</v>
      </c>
      <c r="W60" s="695">
        <v>5</v>
      </c>
      <c r="X60" s="708">
        <v>72</v>
      </c>
      <c r="Y60" s="695">
        <v>59</v>
      </c>
      <c r="Z60" s="695">
        <v>13</v>
      </c>
      <c r="AA60" s="708">
        <v>42</v>
      </c>
      <c r="AB60" s="695">
        <v>35</v>
      </c>
      <c r="AC60" s="695">
        <v>7</v>
      </c>
      <c r="AD60" s="708">
        <v>60</v>
      </c>
      <c r="AE60" s="695">
        <v>50</v>
      </c>
      <c r="AF60" s="695">
        <v>10</v>
      </c>
      <c r="AG60" s="708">
        <v>67</v>
      </c>
      <c r="AH60" s="695">
        <v>55</v>
      </c>
      <c r="AI60" s="695">
        <v>12</v>
      </c>
      <c r="AJ60" s="692">
        <v>79</v>
      </c>
      <c r="AK60" s="700">
        <v>70</v>
      </c>
      <c r="AL60" s="700">
        <v>9</v>
      </c>
      <c r="AM60" s="692">
        <v>103</v>
      </c>
      <c r="AN60" s="700">
        <v>88</v>
      </c>
      <c r="AO60" s="700">
        <v>15</v>
      </c>
      <c r="AP60" s="692">
        <v>118</v>
      </c>
      <c r="AQ60" s="700">
        <v>100</v>
      </c>
      <c r="AR60" s="700">
        <v>18</v>
      </c>
      <c r="AS60" s="692">
        <v>102</v>
      </c>
      <c r="AT60" s="700">
        <v>82</v>
      </c>
      <c r="AU60" s="700">
        <v>20</v>
      </c>
      <c r="AV60" s="692">
        <v>114</v>
      </c>
      <c r="AW60" s="700">
        <v>92</v>
      </c>
      <c r="AX60" s="700">
        <v>22</v>
      </c>
      <c r="AY60" s="692">
        <v>109</v>
      </c>
      <c r="AZ60" s="700">
        <v>94</v>
      </c>
      <c r="BA60" s="700">
        <v>15</v>
      </c>
      <c r="BB60" s="692">
        <v>95</v>
      </c>
      <c r="BC60" s="700">
        <v>84</v>
      </c>
      <c r="BD60" s="700">
        <v>11</v>
      </c>
      <c r="BE60" s="692">
        <v>89</v>
      </c>
      <c r="BF60" s="700">
        <v>77</v>
      </c>
      <c r="BG60" s="700">
        <v>12</v>
      </c>
      <c r="BH60" s="701">
        <v>104</v>
      </c>
      <c r="BI60" s="703">
        <v>92</v>
      </c>
      <c r="BJ60" s="693">
        <v>12</v>
      </c>
      <c r="BK60" s="701">
        <v>91</v>
      </c>
      <c r="BL60" s="703">
        <v>78</v>
      </c>
      <c r="BM60" s="693">
        <v>13</v>
      </c>
      <c r="BN60" s="701">
        <v>73</v>
      </c>
      <c r="BO60" s="703">
        <v>61</v>
      </c>
      <c r="BP60" s="693">
        <v>12</v>
      </c>
    </row>
    <row r="61" spans="1:68" ht="15.95" customHeight="1" x14ac:dyDescent="0.2">
      <c r="A61" s="680"/>
      <c r="D61" s="711" t="s">
        <v>325</v>
      </c>
      <c r="E61" s="721"/>
      <c r="F61" s="721"/>
      <c r="G61" s="721"/>
      <c r="H61" s="645"/>
      <c r="I61" s="645"/>
      <c r="J61" s="645"/>
      <c r="K61" s="646"/>
      <c r="L61" s="722">
        <v>11</v>
      </c>
      <c r="M61" s="713">
        <v>11</v>
      </c>
      <c r="N61" s="714">
        <v>0</v>
      </c>
      <c r="O61" s="712">
        <v>22</v>
      </c>
      <c r="P61" s="713">
        <v>17</v>
      </c>
      <c r="Q61" s="714">
        <v>5</v>
      </c>
      <c r="R61" s="712">
        <v>31</v>
      </c>
      <c r="S61" s="713">
        <v>28</v>
      </c>
      <c r="T61" s="714">
        <v>3</v>
      </c>
      <c r="U61" s="712">
        <v>31</v>
      </c>
      <c r="V61" s="713">
        <v>27</v>
      </c>
      <c r="W61" s="714">
        <v>4</v>
      </c>
      <c r="X61" s="712">
        <v>40</v>
      </c>
      <c r="Y61" s="713">
        <v>30</v>
      </c>
      <c r="Z61" s="714">
        <v>10</v>
      </c>
      <c r="AA61" s="712">
        <v>23</v>
      </c>
      <c r="AB61" s="713">
        <v>18</v>
      </c>
      <c r="AC61" s="714">
        <v>5</v>
      </c>
      <c r="AD61" s="712">
        <v>37</v>
      </c>
      <c r="AE61" s="713">
        <v>32</v>
      </c>
      <c r="AF61" s="714">
        <v>5</v>
      </c>
      <c r="AG61" s="712">
        <v>39</v>
      </c>
      <c r="AH61" s="713">
        <v>33</v>
      </c>
      <c r="AI61" s="714">
        <v>6</v>
      </c>
      <c r="AJ61" s="715">
        <v>56</v>
      </c>
      <c r="AK61" s="718">
        <v>51</v>
      </c>
      <c r="AL61" s="718">
        <v>5</v>
      </c>
      <c r="AM61" s="715">
        <v>67</v>
      </c>
      <c r="AN61" s="718">
        <v>58</v>
      </c>
      <c r="AO61" s="718">
        <v>9</v>
      </c>
      <c r="AP61" s="715">
        <v>61</v>
      </c>
      <c r="AQ61" s="718">
        <v>49</v>
      </c>
      <c r="AR61" s="718">
        <v>12</v>
      </c>
      <c r="AS61" s="715">
        <v>68</v>
      </c>
      <c r="AT61" s="718">
        <v>55</v>
      </c>
      <c r="AU61" s="718">
        <v>13</v>
      </c>
      <c r="AV61" s="715">
        <v>71</v>
      </c>
      <c r="AW61" s="718">
        <v>56</v>
      </c>
      <c r="AX61" s="718">
        <v>15</v>
      </c>
      <c r="AY61" s="715">
        <v>50</v>
      </c>
      <c r="AZ61" s="718">
        <v>42</v>
      </c>
      <c r="BA61" s="718">
        <v>8</v>
      </c>
      <c r="BB61" s="715">
        <v>50</v>
      </c>
      <c r="BC61" s="718">
        <v>45</v>
      </c>
      <c r="BD61" s="718">
        <v>5</v>
      </c>
      <c r="BE61" s="715">
        <v>53</v>
      </c>
      <c r="BF61" s="718">
        <v>46</v>
      </c>
      <c r="BG61" s="718">
        <v>7</v>
      </c>
      <c r="BH61" s="712">
        <v>62</v>
      </c>
      <c r="BI61" s="713">
        <v>56</v>
      </c>
      <c r="BJ61" s="713">
        <v>6</v>
      </c>
      <c r="BK61" s="712">
        <v>53</v>
      </c>
      <c r="BL61" s="713">
        <v>46</v>
      </c>
      <c r="BM61" s="713">
        <v>7</v>
      </c>
      <c r="BN61" s="712">
        <v>37</v>
      </c>
      <c r="BO61" s="713">
        <v>29</v>
      </c>
      <c r="BP61" s="713">
        <v>8</v>
      </c>
    </row>
    <row r="62" spans="1:68" ht="15.95" customHeight="1" x14ac:dyDescent="0.2">
      <c r="A62" s="680"/>
      <c r="C62" s="30"/>
      <c r="D62" s="70" t="s">
        <v>202</v>
      </c>
      <c r="E62" s="30"/>
      <c r="F62" s="30"/>
      <c r="G62" s="30"/>
      <c r="H62" s="30"/>
      <c r="I62" s="30"/>
      <c r="J62" s="30"/>
      <c r="K62" s="30"/>
      <c r="L62" s="30"/>
    </row>
    <row r="63" spans="1:68" ht="15.95" customHeight="1" x14ac:dyDescent="0.2">
      <c r="A63" s="680"/>
      <c r="C63" s="30"/>
      <c r="E63" s="30"/>
      <c r="F63" s="30"/>
      <c r="G63" s="30"/>
      <c r="H63" s="30"/>
      <c r="I63" s="30"/>
      <c r="J63" s="30"/>
      <c r="K63" s="30"/>
      <c r="L63" s="30"/>
    </row>
    <row r="64" spans="1:68" ht="15.95" customHeight="1" x14ac:dyDescent="0.2">
      <c r="A64" s="684"/>
      <c r="B64" s="61"/>
      <c r="D64" s="210" t="s">
        <v>291</v>
      </c>
      <c r="BK64" s="61"/>
    </row>
    <row r="65" spans="1:68" ht="6.95" customHeight="1" x14ac:dyDescent="0.2">
      <c r="A65" s="61"/>
      <c r="BK65" s="61"/>
    </row>
    <row r="66" spans="1:68" ht="15.95" customHeight="1" x14ac:dyDescent="0.2">
      <c r="A66" s="61"/>
      <c r="D66" s="95"/>
      <c r="E66" s="66"/>
      <c r="F66" s="97">
        <v>2005</v>
      </c>
      <c r="G66" s="98"/>
      <c r="H66" s="99"/>
      <c r="I66" s="97">
        <v>2006</v>
      </c>
      <c r="J66" s="98"/>
      <c r="K66" s="99"/>
      <c r="L66" s="97">
        <v>2007</v>
      </c>
      <c r="M66" s="98"/>
      <c r="N66" s="99"/>
      <c r="O66" s="97">
        <v>2008</v>
      </c>
      <c r="P66" s="98"/>
      <c r="Q66" s="99"/>
      <c r="R66" s="97">
        <v>2009</v>
      </c>
      <c r="S66" s="98"/>
      <c r="T66" s="99"/>
      <c r="U66" s="97">
        <v>2010</v>
      </c>
      <c r="V66" s="98"/>
      <c r="W66" s="99"/>
      <c r="X66" s="97">
        <v>2011</v>
      </c>
      <c r="Y66" s="98"/>
      <c r="Z66" s="99"/>
      <c r="AA66" s="97">
        <v>2012</v>
      </c>
      <c r="AB66" s="98"/>
      <c r="AC66" s="64"/>
      <c r="AD66" s="97">
        <v>2013</v>
      </c>
      <c r="AE66" s="98"/>
      <c r="AF66" s="64"/>
      <c r="AG66" s="97">
        <v>2014</v>
      </c>
      <c r="AH66" s="98"/>
      <c r="AI66" s="64"/>
      <c r="AJ66" s="55">
        <v>2015</v>
      </c>
      <c r="AK66" s="143"/>
      <c r="AL66" s="82"/>
      <c r="AM66" s="55">
        <v>2016</v>
      </c>
      <c r="AN66" s="143"/>
      <c r="AO66" s="82"/>
      <c r="AP66" s="55">
        <v>2017</v>
      </c>
      <c r="AQ66" s="143"/>
      <c r="AR66" s="82"/>
      <c r="AS66" s="55">
        <v>2018</v>
      </c>
      <c r="AT66" s="143"/>
      <c r="AU66" s="82"/>
      <c r="AV66" s="55">
        <v>2019</v>
      </c>
      <c r="AW66" s="143"/>
      <c r="AX66" s="82"/>
      <c r="AY66" s="55">
        <v>2020</v>
      </c>
      <c r="AZ66" s="143"/>
      <c r="BA66" s="82"/>
      <c r="BB66" s="55">
        <v>2021</v>
      </c>
      <c r="BC66" s="143"/>
      <c r="BD66" s="82"/>
      <c r="BE66" s="55">
        <v>2022</v>
      </c>
      <c r="BF66" s="143"/>
      <c r="BG66" s="82"/>
      <c r="BH66" s="356"/>
      <c r="BI66" s="357">
        <v>2023</v>
      </c>
      <c r="BJ66" s="144"/>
      <c r="BK66" s="356"/>
      <c r="BL66" s="357">
        <v>2024</v>
      </c>
      <c r="BM66" s="144"/>
      <c r="BN66" s="356"/>
      <c r="BO66" s="357">
        <v>2025</v>
      </c>
      <c r="BP66" s="144"/>
    </row>
    <row r="67" spans="1:68" ht="15.95" customHeight="1" x14ac:dyDescent="0.2">
      <c r="A67" s="680"/>
      <c r="D67" s="100"/>
      <c r="E67" s="67"/>
      <c r="F67" s="94" t="s">
        <v>119</v>
      </c>
      <c r="G67" s="94" t="s">
        <v>120</v>
      </c>
      <c r="H67" s="94" t="s">
        <v>121</v>
      </c>
      <c r="I67" s="94" t="s">
        <v>119</v>
      </c>
      <c r="J67" s="94" t="s">
        <v>120</v>
      </c>
      <c r="K67" s="94" t="s">
        <v>121</v>
      </c>
      <c r="L67" s="94" t="s">
        <v>119</v>
      </c>
      <c r="M67" s="94" t="s">
        <v>120</v>
      </c>
      <c r="N67" s="94" t="s">
        <v>121</v>
      </c>
      <c r="O67" s="94" t="s">
        <v>119</v>
      </c>
      <c r="P67" s="94" t="s">
        <v>120</v>
      </c>
      <c r="Q67" s="94" t="s">
        <v>121</v>
      </c>
      <c r="R67" s="94" t="s">
        <v>119</v>
      </c>
      <c r="S67" s="94" t="s">
        <v>120</v>
      </c>
      <c r="T67" s="94" t="s">
        <v>121</v>
      </c>
      <c r="U67" s="94" t="s">
        <v>119</v>
      </c>
      <c r="V67" s="94" t="s">
        <v>120</v>
      </c>
      <c r="W67" s="94" t="s">
        <v>121</v>
      </c>
      <c r="X67" s="94" t="s">
        <v>119</v>
      </c>
      <c r="Y67" s="94" t="s">
        <v>120</v>
      </c>
      <c r="Z67" s="94" t="s">
        <v>121</v>
      </c>
      <c r="AA67" s="94" t="s">
        <v>119</v>
      </c>
      <c r="AB67" s="94" t="s">
        <v>120</v>
      </c>
      <c r="AC67" s="94" t="s">
        <v>121</v>
      </c>
      <c r="AD67" s="94" t="s">
        <v>119</v>
      </c>
      <c r="AE67" s="94" t="s">
        <v>120</v>
      </c>
      <c r="AF67" s="94" t="s">
        <v>121</v>
      </c>
      <c r="AG67" s="94" t="s">
        <v>119</v>
      </c>
      <c r="AH67" s="94" t="s">
        <v>120</v>
      </c>
      <c r="AI67" s="94" t="s">
        <v>121</v>
      </c>
      <c r="AJ67" s="109" t="s">
        <v>119</v>
      </c>
      <c r="AK67" s="109" t="s">
        <v>120</v>
      </c>
      <c r="AL67" s="109" t="s">
        <v>121</v>
      </c>
      <c r="AM67" s="109" t="s">
        <v>119</v>
      </c>
      <c r="AN67" s="109" t="s">
        <v>120</v>
      </c>
      <c r="AO67" s="109" t="s">
        <v>121</v>
      </c>
      <c r="AP67" s="109" t="s">
        <v>119</v>
      </c>
      <c r="AQ67" s="109" t="s">
        <v>120</v>
      </c>
      <c r="AR67" s="109" t="s">
        <v>121</v>
      </c>
      <c r="AS67" s="109" t="s">
        <v>119</v>
      </c>
      <c r="AT67" s="109" t="s">
        <v>120</v>
      </c>
      <c r="AU67" s="109" t="s">
        <v>121</v>
      </c>
      <c r="AV67" s="109" t="s">
        <v>119</v>
      </c>
      <c r="AW67" s="109" t="s">
        <v>120</v>
      </c>
      <c r="AX67" s="109" t="s">
        <v>121</v>
      </c>
      <c r="AY67" s="109" t="s">
        <v>119</v>
      </c>
      <c r="AZ67" s="109" t="s">
        <v>120</v>
      </c>
      <c r="BA67" s="109" t="s">
        <v>121</v>
      </c>
      <c r="BB67" s="109" t="s">
        <v>119</v>
      </c>
      <c r="BC67" s="109" t="s">
        <v>120</v>
      </c>
      <c r="BD67" s="109" t="s">
        <v>121</v>
      </c>
      <c r="BE67" s="109" t="s">
        <v>119</v>
      </c>
      <c r="BF67" s="109" t="s">
        <v>120</v>
      </c>
      <c r="BG67" s="109" t="s">
        <v>121</v>
      </c>
      <c r="BH67" s="109" t="s">
        <v>119</v>
      </c>
      <c r="BI67" s="109" t="s">
        <v>120</v>
      </c>
      <c r="BJ67" s="109" t="s">
        <v>121</v>
      </c>
      <c r="BK67" s="109" t="s">
        <v>119</v>
      </c>
      <c r="BL67" s="109" t="s">
        <v>120</v>
      </c>
      <c r="BM67" s="109" t="s">
        <v>121</v>
      </c>
      <c r="BN67" s="109" t="s">
        <v>119</v>
      </c>
      <c r="BO67" s="109" t="s">
        <v>120</v>
      </c>
      <c r="BP67" s="109" t="s">
        <v>121</v>
      </c>
    </row>
    <row r="68" spans="1:68" ht="15.95" customHeight="1" x14ac:dyDescent="0.2">
      <c r="A68" s="680"/>
      <c r="B68" s="61"/>
      <c r="D68" s="691" t="s">
        <v>51</v>
      </c>
      <c r="E68" s="323"/>
      <c r="F68" s="692">
        <f>SUM(G68:H68)</f>
        <v>44</v>
      </c>
      <c r="G68" s="693">
        <v>0</v>
      </c>
      <c r="H68" s="694">
        <v>44</v>
      </c>
      <c r="I68" s="692">
        <f>SUM(J68:K68)</f>
        <v>55</v>
      </c>
      <c r="J68" s="693">
        <v>3</v>
      </c>
      <c r="K68" s="694">
        <v>52</v>
      </c>
      <c r="L68" s="692">
        <f>SUM(M68:N68)</f>
        <v>56</v>
      </c>
      <c r="M68" s="693">
        <v>8</v>
      </c>
      <c r="N68" s="694">
        <v>48</v>
      </c>
      <c r="O68" s="692">
        <f>SUM(P68:Q68)</f>
        <v>68</v>
      </c>
      <c r="P68" s="693">
        <v>6</v>
      </c>
      <c r="Q68" s="694">
        <v>62</v>
      </c>
      <c r="R68" s="692">
        <f>SUM(S68:T68)</f>
        <v>64</v>
      </c>
      <c r="S68" s="693">
        <v>3</v>
      </c>
      <c r="T68" s="694">
        <v>61</v>
      </c>
      <c r="U68" s="692">
        <f>SUM(V68:W68)</f>
        <v>89</v>
      </c>
      <c r="V68" s="693">
        <v>7</v>
      </c>
      <c r="W68" s="694">
        <v>82</v>
      </c>
      <c r="X68" s="692">
        <v>124</v>
      </c>
      <c r="Y68" s="693">
        <v>7</v>
      </c>
      <c r="Z68" s="694">
        <v>117</v>
      </c>
      <c r="AA68" s="692">
        <v>99</v>
      </c>
      <c r="AB68" s="693">
        <v>7</v>
      </c>
      <c r="AC68" s="694">
        <v>92</v>
      </c>
      <c r="AD68" s="692">
        <v>123</v>
      </c>
      <c r="AE68" s="693">
        <v>15</v>
      </c>
      <c r="AF68" s="694">
        <v>108</v>
      </c>
      <c r="AG68" s="692">
        <v>122</v>
      </c>
      <c r="AH68" s="693">
        <v>19</v>
      </c>
      <c r="AI68" s="694">
        <v>103</v>
      </c>
      <c r="AJ68" s="692">
        <v>117</v>
      </c>
      <c r="AK68" s="700">
        <v>21</v>
      </c>
      <c r="AL68" s="700">
        <v>96</v>
      </c>
      <c r="AM68" s="692">
        <v>110</v>
      </c>
      <c r="AN68" s="700">
        <v>26</v>
      </c>
      <c r="AO68" s="700">
        <v>84</v>
      </c>
      <c r="AP68" s="692">
        <v>113</v>
      </c>
      <c r="AQ68" s="700">
        <v>33</v>
      </c>
      <c r="AR68" s="700">
        <v>80</v>
      </c>
      <c r="AS68" s="692">
        <v>118</v>
      </c>
      <c r="AT68" s="700">
        <v>39</v>
      </c>
      <c r="AU68" s="700">
        <v>79</v>
      </c>
      <c r="AV68" s="692">
        <v>97</v>
      </c>
      <c r="AW68" s="700">
        <v>30</v>
      </c>
      <c r="AX68" s="700">
        <v>67</v>
      </c>
      <c r="AY68" s="692">
        <v>86</v>
      </c>
      <c r="AZ68" s="700">
        <v>23</v>
      </c>
      <c r="BA68" s="700">
        <v>63</v>
      </c>
      <c r="BB68" s="692">
        <v>63</v>
      </c>
      <c r="BC68" s="700">
        <v>18</v>
      </c>
      <c r="BD68" s="700">
        <v>45</v>
      </c>
      <c r="BE68" s="692">
        <v>62</v>
      </c>
      <c r="BF68" s="700">
        <v>8</v>
      </c>
      <c r="BG68" s="700">
        <v>54</v>
      </c>
      <c r="BH68" s="701">
        <v>71</v>
      </c>
      <c r="BI68" s="700">
        <v>4</v>
      </c>
      <c r="BJ68" s="693">
        <v>67</v>
      </c>
      <c r="BK68" s="701">
        <v>50</v>
      </c>
      <c r="BL68" s="693">
        <v>1</v>
      </c>
      <c r="BM68" s="693">
        <v>49</v>
      </c>
      <c r="BN68" s="701">
        <v>47</v>
      </c>
      <c r="BO68" s="693">
        <v>0</v>
      </c>
      <c r="BP68" s="693">
        <v>47</v>
      </c>
    </row>
    <row r="69" spans="1:68" ht="15.95" customHeight="1" x14ac:dyDescent="0.2">
      <c r="A69" s="680"/>
      <c r="D69" s="711" t="s">
        <v>325</v>
      </c>
      <c r="E69" s="646"/>
      <c r="F69" s="712">
        <f>SUM(G69:H69)</f>
        <v>29</v>
      </c>
      <c r="G69" s="713">
        <v>0</v>
      </c>
      <c r="H69" s="714">
        <v>29</v>
      </c>
      <c r="I69" s="712">
        <f>SUM(J69:K69)</f>
        <v>42</v>
      </c>
      <c r="J69" s="713">
        <v>3</v>
      </c>
      <c r="K69" s="714">
        <v>39</v>
      </c>
      <c r="L69" s="712">
        <f>SUM(M69:N69)</f>
        <v>41</v>
      </c>
      <c r="M69" s="713">
        <v>7</v>
      </c>
      <c r="N69" s="714">
        <v>34</v>
      </c>
      <c r="O69" s="712">
        <f>SUM(P69:Q69)</f>
        <v>49</v>
      </c>
      <c r="P69" s="713">
        <v>3</v>
      </c>
      <c r="Q69" s="714">
        <v>46</v>
      </c>
      <c r="R69" s="712">
        <f>SUM(S69:T69)</f>
        <v>44</v>
      </c>
      <c r="S69" s="713">
        <v>3</v>
      </c>
      <c r="T69" s="714">
        <v>41</v>
      </c>
      <c r="U69" s="712">
        <f>SUM(V69:W69)</f>
        <v>55</v>
      </c>
      <c r="V69" s="713">
        <v>5</v>
      </c>
      <c r="W69" s="714">
        <v>50</v>
      </c>
      <c r="X69" s="712">
        <v>42</v>
      </c>
      <c r="Y69" s="713">
        <v>3</v>
      </c>
      <c r="Z69" s="714">
        <v>39</v>
      </c>
      <c r="AA69" s="712">
        <v>46</v>
      </c>
      <c r="AB69" s="713">
        <v>2</v>
      </c>
      <c r="AC69" s="714">
        <v>44</v>
      </c>
      <c r="AD69" s="712">
        <v>62</v>
      </c>
      <c r="AE69" s="713">
        <v>10</v>
      </c>
      <c r="AF69" s="714">
        <v>52</v>
      </c>
      <c r="AG69" s="712">
        <v>65</v>
      </c>
      <c r="AH69" s="713">
        <v>14</v>
      </c>
      <c r="AI69" s="714">
        <v>51</v>
      </c>
      <c r="AJ69" s="715">
        <v>57</v>
      </c>
      <c r="AK69" s="718">
        <v>11</v>
      </c>
      <c r="AL69" s="718">
        <v>46</v>
      </c>
      <c r="AM69" s="715">
        <v>60</v>
      </c>
      <c r="AN69" s="718">
        <v>13</v>
      </c>
      <c r="AO69" s="718">
        <v>47</v>
      </c>
      <c r="AP69" s="715">
        <v>74</v>
      </c>
      <c r="AQ69" s="718">
        <v>22</v>
      </c>
      <c r="AR69" s="718">
        <v>52</v>
      </c>
      <c r="AS69" s="715">
        <v>70</v>
      </c>
      <c r="AT69" s="718">
        <v>20</v>
      </c>
      <c r="AU69" s="718">
        <v>50</v>
      </c>
      <c r="AV69" s="715">
        <v>53</v>
      </c>
      <c r="AW69" s="718">
        <v>12</v>
      </c>
      <c r="AX69" s="718">
        <v>41</v>
      </c>
      <c r="AY69" s="715">
        <v>54</v>
      </c>
      <c r="AZ69" s="718">
        <v>14</v>
      </c>
      <c r="BA69" s="718">
        <v>40</v>
      </c>
      <c r="BB69" s="715">
        <v>26</v>
      </c>
      <c r="BC69" s="718">
        <v>6</v>
      </c>
      <c r="BD69" s="718">
        <v>20</v>
      </c>
      <c r="BE69" s="715">
        <v>32</v>
      </c>
      <c r="BF69" s="718">
        <v>2</v>
      </c>
      <c r="BG69" s="718">
        <v>30</v>
      </c>
      <c r="BH69" s="712">
        <v>53</v>
      </c>
      <c r="BI69" s="713">
        <v>3</v>
      </c>
      <c r="BJ69" s="713">
        <v>50</v>
      </c>
      <c r="BK69" s="712">
        <v>26</v>
      </c>
      <c r="BL69" s="713">
        <v>0</v>
      </c>
      <c r="BM69" s="713">
        <v>26</v>
      </c>
      <c r="BN69" s="712">
        <v>26</v>
      </c>
      <c r="BO69" s="713">
        <v>0</v>
      </c>
      <c r="BP69" s="713">
        <v>26</v>
      </c>
    </row>
    <row r="70" spans="1:68" ht="15.95" customHeight="1" x14ac:dyDescent="0.2">
      <c r="A70" s="680"/>
      <c r="C70" s="30"/>
      <c r="D70" s="70" t="s">
        <v>202</v>
      </c>
      <c r="E70" s="30"/>
      <c r="F70" s="30"/>
      <c r="G70" s="30"/>
      <c r="H70" s="30"/>
      <c r="I70" s="30"/>
      <c r="J70" s="30"/>
      <c r="K70" s="30"/>
      <c r="L70" s="30"/>
      <c r="BK70" s="61"/>
    </row>
    <row r="71" spans="1:68" ht="15.95" customHeight="1" x14ac:dyDescent="0.2">
      <c r="A71" s="680"/>
      <c r="C71" s="30"/>
      <c r="E71" s="30"/>
      <c r="F71" s="30"/>
      <c r="G71" s="30"/>
      <c r="H71" s="30"/>
      <c r="I71" s="30"/>
      <c r="J71" s="30"/>
      <c r="K71" s="30"/>
      <c r="L71" s="30"/>
      <c r="Z71" s="61"/>
      <c r="BK71" s="61"/>
    </row>
    <row r="72" spans="1:68" ht="15.95" customHeight="1" x14ac:dyDescent="0.2">
      <c r="A72" s="61"/>
      <c r="B72" s="61"/>
      <c r="D72" s="210" t="s">
        <v>292</v>
      </c>
      <c r="BK72" s="61"/>
    </row>
    <row r="73" spans="1:68" ht="6.95" customHeight="1" x14ac:dyDescent="0.2">
      <c r="A73" s="61"/>
      <c r="BK73" s="61"/>
    </row>
    <row r="74" spans="1:68" ht="15.95" customHeight="1" x14ac:dyDescent="0.2">
      <c r="A74" s="61"/>
      <c r="D74" s="377"/>
      <c r="E74" s="40"/>
      <c r="F74" s="62">
        <v>2005</v>
      </c>
      <c r="G74" s="63"/>
      <c r="H74" s="64"/>
      <c r="I74" s="55">
        <v>2006</v>
      </c>
      <c r="J74" s="56"/>
      <c r="K74" s="57"/>
      <c r="L74" s="55">
        <v>2007</v>
      </c>
      <c r="M74" s="56"/>
      <c r="N74" s="57"/>
      <c r="O74" s="55">
        <v>2008</v>
      </c>
      <c r="P74" s="56"/>
      <c r="Q74" s="57"/>
      <c r="R74" s="55">
        <v>2009</v>
      </c>
      <c r="S74" s="56"/>
      <c r="T74" s="57"/>
      <c r="U74" s="55">
        <v>2010</v>
      </c>
      <c r="V74" s="56"/>
      <c r="W74" s="57"/>
      <c r="X74" s="55">
        <v>2011</v>
      </c>
      <c r="Y74" s="56"/>
      <c r="Z74" s="57"/>
      <c r="AA74" s="55">
        <v>2012</v>
      </c>
      <c r="AB74" s="56"/>
      <c r="AC74" s="57"/>
      <c r="AD74" s="55">
        <v>2013</v>
      </c>
      <c r="AE74" s="56"/>
      <c r="AF74" s="57"/>
      <c r="AG74" s="55">
        <v>2014</v>
      </c>
      <c r="AH74" s="56"/>
      <c r="AI74" s="57"/>
      <c r="AJ74" s="55">
        <v>2015</v>
      </c>
      <c r="AK74" s="141"/>
      <c r="AL74" s="157"/>
      <c r="AM74" s="55">
        <v>2016</v>
      </c>
      <c r="AN74" s="141"/>
      <c r="AO74" s="157"/>
      <c r="AP74" s="55">
        <v>2017</v>
      </c>
      <c r="AQ74" s="141"/>
      <c r="AR74" s="84"/>
      <c r="AS74" s="55">
        <v>2018</v>
      </c>
      <c r="AT74" s="141"/>
      <c r="AU74" s="84"/>
      <c r="AV74" s="55">
        <v>2019</v>
      </c>
      <c r="AW74" s="141"/>
      <c r="AX74" s="84"/>
      <c r="AY74" s="55">
        <v>2020</v>
      </c>
      <c r="AZ74" s="141"/>
      <c r="BA74" s="84"/>
      <c r="BB74" s="55">
        <v>2021</v>
      </c>
      <c r="BC74" s="141"/>
      <c r="BD74" s="84"/>
      <c r="BE74" s="55">
        <v>2022</v>
      </c>
      <c r="BF74" s="141"/>
      <c r="BG74" s="84"/>
      <c r="BH74" s="356"/>
      <c r="BI74" s="357">
        <v>2023</v>
      </c>
      <c r="BJ74" s="144"/>
      <c r="BK74" s="356"/>
      <c r="BL74" s="357">
        <v>2024</v>
      </c>
      <c r="BM74" s="144"/>
      <c r="BN74" s="356"/>
      <c r="BO74" s="357">
        <v>2025</v>
      </c>
      <c r="BP74" s="144"/>
    </row>
    <row r="75" spans="1:68" ht="15.95" customHeight="1" x14ac:dyDescent="0.2">
      <c r="A75" s="61"/>
      <c r="B75" s="61"/>
      <c r="D75" s="100"/>
      <c r="E75" s="41"/>
      <c r="F75" s="109" t="s">
        <v>119</v>
      </c>
      <c r="G75" s="109" t="s">
        <v>122</v>
      </c>
      <c r="H75" s="109" t="s">
        <v>123</v>
      </c>
      <c r="I75" s="109" t="s">
        <v>119</v>
      </c>
      <c r="J75" s="109" t="s">
        <v>122</v>
      </c>
      <c r="K75" s="109" t="s">
        <v>123</v>
      </c>
      <c r="L75" s="109" t="s">
        <v>119</v>
      </c>
      <c r="M75" s="109" t="s">
        <v>122</v>
      </c>
      <c r="N75" s="109" t="s">
        <v>123</v>
      </c>
      <c r="O75" s="109" t="s">
        <v>119</v>
      </c>
      <c r="P75" s="109" t="s">
        <v>122</v>
      </c>
      <c r="Q75" s="109" t="s">
        <v>123</v>
      </c>
      <c r="R75" s="109" t="s">
        <v>119</v>
      </c>
      <c r="S75" s="109" t="s">
        <v>122</v>
      </c>
      <c r="T75" s="109" t="s">
        <v>123</v>
      </c>
      <c r="U75" s="109" t="s">
        <v>119</v>
      </c>
      <c r="V75" s="109" t="s">
        <v>122</v>
      </c>
      <c r="W75" s="109" t="s">
        <v>123</v>
      </c>
      <c r="X75" s="109" t="s">
        <v>119</v>
      </c>
      <c r="Y75" s="109" t="s">
        <v>122</v>
      </c>
      <c r="Z75" s="109" t="s">
        <v>123</v>
      </c>
      <c r="AA75" s="109" t="s">
        <v>119</v>
      </c>
      <c r="AB75" s="109" t="s">
        <v>122</v>
      </c>
      <c r="AC75" s="109" t="s">
        <v>123</v>
      </c>
      <c r="AD75" s="109" t="s">
        <v>119</v>
      </c>
      <c r="AE75" s="109" t="s">
        <v>122</v>
      </c>
      <c r="AF75" s="109" t="s">
        <v>123</v>
      </c>
      <c r="AG75" s="109" t="s">
        <v>119</v>
      </c>
      <c r="AH75" s="109" t="s">
        <v>122</v>
      </c>
      <c r="AI75" s="109" t="s">
        <v>123</v>
      </c>
      <c r="AJ75" s="109" t="s">
        <v>119</v>
      </c>
      <c r="AK75" s="109" t="s">
        <v>122</v>
      </c>
      <c r="AL75" s="109" t="s">
        <v>123</v>
      </c>
      <c r="AM75" s="109" t="s">
        <v>119</v>
      </c>
      <c r="AN75" s="109" t="s">
        <v>122</v>
      </c>
      <c r="AO75" s="109" t="s">
        <v>123</v>
      </c>
      <c r="AP75" s="109" t="s">
        <v>119</v>
      </c>
      <c r="AQ75" s="109" t="s">
        <v>122</v>
      </c>
      <c r="AR75" s="109" t="s">
        <v>123</v>
      </c>
      <c r="AS75" s="109" t="s">
        <v>119</v>
      </c>
      <c r="AT75" s="109" t="s">
        <v>122</v>
      </c>
      <c r="AU75" s="109" t="s">
        <v>123</v>
      </c>
      <c r="AV75" s="109" t="s">
        <v>119</v>
      </c>
      <c r="AW75" s="109" t="s">
        <v>122</v>
      </c>
      <c r="AX75" s="109" t="s">
        <v>123</v>
      </c>
      <c r="AY75" s="109" t="s">
        <v>119</v>
      </c>
      <c r="AZ75" s="109" t="s">
        <v>122</v>
      </c>
      <c r="BA75" s="109" t="s">
        <v>123</v>
      </c>
      <c r="BB75" s="109" t="s">
        <v>119</v>
      </c>
      <c r="BC75" s="109" t="s">
        <v>122</v>
      </c>
      <c r="BD75" s="109" t="s">
        <v>123</v>
      </c>
      <c r="BE75" s="109" t="s">
        <v>119</v>
      </c>
      <c r="BF75" s="109" t="s">
        <v>122</v>
      </c>
      <c r="BG75" s="109" t="s">
        <v>123</v>
      </c>
      <c r="BH75" s="109" t="s">
        <v>119</v>
      </c>
      <c r="BI75" s="109" t="s">
        <v>122</v>
      </c>
      <c r="BJ75" s="109" t="s">
        <v>123</v>
      </c>
      <c r="BK75" s="109" t="s">
        <v>119</v>
      </c>
      <c r="BL75" s="109" t="s">
        <v>122</v>
      </c>
      <c r="BM75" s="109" t="s">
        <v>123</v>
      </c>
      <c r="BN75" s="109" t="s">
        <v>119</v>
      </c>
      <c r="BO75" s="109" t="s">
        <v>122</v>
      </c>
      <c r="BP75" s="109" t="s">
        <v>123</v>
      </c>
    </row>
    <row r="76" spans="1:68" ht="15.95" customHeight="1" x14ac:dyDescent="0.2">
      <c r="A76" s="61"/>
      <c r="D76" s="691" t="s">
        <v>56</v>
      </c>
      <c r="E76" s="323"/>
      <c r="F76" s="709">
        <f>SUM(G76:H76)</f>
        <v>36</v>
      </c>
      <c r="G76" s="710">
        <v>22</v>
      </c>
      <c r="H76" s="323">
        <v>14</v>
      </c>
      <c r="I76" s="692">
        <f>SUM(J76:K76)</f>
        <v>60</v>
      </c>
      <c r="J76" s="693">
        <v>34</v>
      </c>
      <c r="K76" s="694">
        <v>26</v>
      </c>
      <c r="L76" s="692">
        <f>SUM(M76:N76)</f>
        <v>60</v>
      </c>
      <c r="M76" s="693">
        <v>38</v>
      </c>
      <c r="N76" s="694">
        <v>22</v>
      </c>
      <c r="O76" s="692">
        <f>SUM(P76:Q76)</f>
        <v>83</v>
      </c>
      <c r="P76" s="693">
        <v>57</v>
      </c>
      <c r="Q76" s="694">
        <v>26</v>
      </c>
      <c r="R76" s="692">
        <f>SUM(S76:T76)</f>
        <v>58</v>
      </c>
      <c r="S76" s="693">
        <v>38</v>
      </c>
      <c r="T76" s="694">
        <v>20</v>
      </c>
      <c r="U76" s="692">
        <f>SUM(V76:W76)</f>
        <v>64</v>
      </c>
      <c r="V76" s="693">
        <v>46</v>
      </c>
      <c r="W76" s="694">
        <v>18</v>
      </c>
      <c r="X76" s="692">
        <v>63</v>
      </c>
      <c r="Y76" s="693">
        <v>46</v>
      </c>
      <c r="Z76" s="694">
        <v>17</v>
      </c>
      <c r="AA76" s="692">
        <v>60</v>
      </c>
      <c r="AB76" s="693">
        <v>45</v>
      </c>
      <c r="AC76" s="694">
        <v>15</v>
      </c>
      <c r="AD76" s="692">
        <v>79</v>
      </c>
      <c r="AE76" s="693">
        <v>51</v>
      </c>
      <c r="AF76" s="694">
        <v>28</v>
      </c>
      <c r="AG76" s="692">
        <v>96</v>
      </c>
      <c r="AH76" s="693">
        <v>67</v>
      </c>
      <c r="AI76" s="694">
        <v>29</v>
      </c>
      <c r="AJ76" s="692">
        <v>106</v>
      </c>
      <c r="AK76" s="693">
        <v>75</v>
      </c>
      <c r="AL76" s="693">
        <v>31</v>
      </c>
      <c r="AM76" s="692">
        <v>128</v>
      </c>
      <c r="AN76" s="693">
        <v>91</v>
      </c>
      <c r="AO76" s="693">
        <v>37</v>
      </c>
      <c r="AP76" s="692">
        <v>119</v>
      </c>
      <c r="AQ76" s="693">
        <v>85</v>
      </c>
      <c r="AR76" s="693">
        <v>34</v>
      </c>
      <c r="AS76" s="692">
        <v>97</v>
      </c>
      <c r="AT76" s="693">
        <v>72</v>
      </c>
      <c r="AU76" s="693">
        <v>25</v>
      </c>
      <c r="AV76" s="692">
        <v>117</v>
      </c>
      <c r="AW76" s="693">
        <v>89</v>
      </c>
      <c r="AX76" s="693">
        <v>28</v>
      </c>
      <c r="AY76" s="692">
        <v>127</v>
      </c>
      <c r="AZ76" s="693">
        <v>100</v>
      </c>
      <c r="BA76" s="693">
        <v>27</v>
      </c>
      <c r="BB76" s="692">
        <v>141</v>
      </c>
      <c r="BC76" s="693">
        <v>113</v>
      </c>
      <c r="BD76" s="693">
        <v>28</v>
      </c>
      <c r="BE76" s="692">
        <v>134</v>
      </c>
      <c r="BF76" s="693">
        <v>113</v>
      </c>
      <c r="BG76" s="693">
        <v>21</v>
      </c>
      <c r="BH76" s="692">
        <v>161</v>
      </c>
      <c r="BI76" s="693">
        <v>129</v>
      </c>
      <c r="BJ76" s="693">
        <v>32</v>
      </c>
      <c r="BK76" s="692">
        <v>171</v>
      </c>
      <c r="BL76" s="693">
        <v>117</v>
      </c>
      <c r="BM76" s="693">
        <v>54</v>
      </c>
      <c r="BN76" s="692">
        <v>221</v>
      </c>
      <c r="BO76" s="693">
        <v>157</v>
      </c>
      <c r="BP76" s="693">
        <v>64</v>
      </c>
    </row>
    <row r="77" spans="1:68" ht="15.95" customHeight="1" x14ac:dyDescent="0.2">
      <c r="A77" s="61"/>
      <c r="D77" s="711" t="s">
        <v>325</v>
      </c>
      <c r="E77" s="646"/>
      <c r="F77" s="723">
        <f>SUM(G77:H77)</f>
        <v>26</v>
      </c>
      <c r="G77" s="724">
        <v>16</v>
      </c>
      <c r="H77" s="725">
        <v>10</v>
      </c>
      <c r="I77" s="712">
        <f>SUM(J77:K77)</f>
        <v>42</v>
      </c>
      <c r="J77" s="713">
        <v>24</v>
      </c>
      <c r="K77" s="714">
        <v>18</v>
      </c>
      <c r="L77" s="712">
        <f>SUM(M77:N77)</f>
        <v>36</v>
      </c>
      <c r="M77" s="713">
        <v>23</v>
      </c>
      <c r="N77" s="714">
        <v>13</v>
      </c>
      <c r="O77" s="712">
        <f>SUM(P77:Q77)</f>
        <v>44</v>
      </c>
      <c r="P77" s="713">
        <v>32</v>
      </c>
      <c r="Q77" s="714">
        <v>12</v>
      </c>
      <c r="R77" s="712">
        <f>SUM(S77:T77)</f>
        <v>31</v>
      </c>
      <c r="S77" s="713">
        <v>22</v>
      </c>
      <c r="T77" s="714">
        <v>9</v>
      </c>
      <c r="U77" s="712">
        <f>SUM(V77:W77)</f>
        <v>33</v>
      </c>
      <c r="V77" s="713">
        <v>24</v>
      </c>
      <c r="W77" s="714">
        <v>9</v>
      </c>
      <c r="X77" s="712">
        <v>31</v>
      </c>
      <c r="Y77" s="713">
        <v>22</v>
      </c>
      <c r="Z77" s="714">
        <v>9</v>
      </c>
      <c r="AA77" s="712">
        <v>33</v>
      </c>
      <c r="AB77" s="713">
        <v>26</v>
      </c>
      <c r="AC77" s="714">
        <v>7</v>
      </c>
      <c r="AD77" s="712">
        <v>48</v>
      </c>
      <c r="AE77" s="713">
        <v>31</v>
      </c>
      <c r="AF77" s="714">
        <v>17</v>
      </c>
      <c r="AG77" s="712">
        <v>61</v>
      </c>
      <c r="AH77" s="713">
        <v>44</v>
      </c>
      <c r="AI77" s="714">
        <v>17</v>
      </c>
      <c r="AJ77" s="715">
        <v>64</v>
      </c>
      <c r="AK77" s="716">
        <v>45</v>
      </c>
      <c r="AL77" s="716">
        <v>19</v>
      </c>
      <c r="AM77" s="715">
        <v>73</v>
      </c>
      <c r="AN77" s="716">
        <v>50</v>
      </c>
      <c r="AO77" s="716">
        <v>23</v>
      </c>
      <c r="AP77" s="715">
        <v>57</v>
      </c>
      <c r="AQ77" s="716">
        <v>39</v>
      </c>
      <c r="AR77" s="716">
        <v>18</v>
      </c>
      <c r="AS77" s="715">
        <v>62</v>
      </c>
      <c r="AT77" s="716">
        <v>48</v>
      </c>
      <c r="AU77" s="716">
        <v>14</v>
      </c>
      <c r="AV77" s="715">
        <v>79</v>
      </c>
      <c r="AW77" s="716">
        <v>60</v>
      </c>
      <c r="AX77" s="716">
        <v>19</v>
      </c>
      <c r="AY77" s="715">
        <v>75</v>
      </c>
      <c r="AZ77" s="716">
        <v>59</v>
      </c>
      <c r="BA77" s="716">
        <v>16</v>
      </c>
      <c r="BB77" s="715">
        <v>61</v>
      </c>
      <c r="BC77" s="716">
        <v>53</v>
      </c>
      <c r="BD77" s="716">
        <v>8</v>
      </c>
      <c r="BE77" s="715">
        <v>63</v>
      </c>
      <c r="BF77" s="716">
        <v>55</v>
      </c>
      <c r="BG77" s="716">
        <v>8</v>
      </c>
      <c r="BH77" s="715">
        <v>115</v>
      </c>
      <c r="BI77" s="713">
        <v>90</v>
      </c>
      <c r="BJ77" s="713">
        <v>25</v>
      </c>
      <c r="BK77" s="715">
        <v>116</v>
      </c>
      <c r="BL77" s="713">
        <v>76</v>
      </c>
      <c r="BM77" s="713">
        <v>40</v>
      </c>
      <c r="BN77" s="712">
        <v>128</v>
      </c>
      <c r="BO77" s="713">
        <v>93</v>
      </c>
      <c r="BP77" s="713">
        <v>35</v>
      </c>
    </row>
    <row r="78" spans="1:68" ht="15.95" customHeight="1" x14ac:dyDescent="0.2">
      <c r="A78" s="61"/>
      <c r="C78" s="30"/>
      <c r="D78" s="70" t="s">
        <v>202</v>
      </c>
      <c r="E78" s="30"/>
      <c r="F78" s="30"/>
      <c r="G78" s="30"/>
      <c r="H78" s="30"/>
      <c r="I78" s="30"/>
      <c r="J78" s="30"/>
      <c r="K78" s="30"/>
      <c r="L78" s="30"/>
    </row>
    <row r="79" spans="1:68" ht="15.95" customHeight="1" x14ac:dyDescent="0.2">
      <c r="A79" s="61"/>
    </row>
    <row r="80" spans="1:68" ht="15.95" customHeight="1" x14ac:dyDescent="0.2">
      <c r="A80" s="61"/>
    </row>
    <row r="81" spans="1:1" ht="15.95" customHeight="1" x14ac:dyDescent="0.2">
      <c r="A81" s="61"/>
    </row>
    <row r="82" spans="1:1" ht="15.95" customHeight="1" x14ac:dyDescent="0.2">
      <c r="A82" s="61"/>
    </row>
    <row r="83" spans="1:1" ht="15.95" customHeight="1" x14ac:dyDescent="0.2">
      <c r="A83" s="61"/>
    </row>
    <row r="84" spans="1:1" ht="15.95" customHeight="1" x14ac:dyDescent="0.2">
      <c r="A84" s="61"/>
    </row>
    <row r="85" spans="1:1" ht="15.95" customHeight="1" x14ac:dyDescent="0.2">
      <c r="A85" s="61"/>
    </row>
    <row r="86" spans="1:1" ht="15.95" customHeight="1" x14ac:dyDescent="0.2">
      <c r="A86" s="61"/>
    </row>
    <row r="87" spans="1:1" ht="15.95" customHeight="1" x14ac:dyDescent="0.2">
      <c r="A87" s="61"/>
    </row>
    <row r="88" spans="1:1" ht="15.95" customHeight="1" x14ac:dyDescent="0.2">
      <c r="A88" s="61"/>
    </row>
    <row r="89" spans="1:1" ht="15.95" customHeight="1" x14ac:dyDescent="0.2">
      <c r="A89" s="61"/>
    </row>
    <row r="90" spans="1:1" ht="15.95" customHeight="1" x14ac:dyDescent="0.2">
      <c r="A90" s="61"/>
    </row>
    <row r="91" spans="1:1" ht="15.95" customHeight="1" x14ac:dyDescent="0.2">
      <c r="A91" s="61"/>
    </row>
    <row r="92" spans="1:1" ht="15.95" customHeight="1" x14ac:dyDescent="0.2">
      <c r="A92" s="61"/>
    </row>
    <row r="93" spans="1:1" ht="15.95" customHeight="1" x14ac:dyDescent="0.2">
      <c r="A93" s="61"/>
    </row>
    <row r="94" spans="1:1" ht="15.95" customHeight="1" x14ac:dyDescent="0.2">
      <c r="A94" s="61"/>
    </row>
    <row r="95" spans="1:1" ht="15.95" customHeight="1" x14ac:dyDescent="0.2">
      <c r="A95" s="61"/>
    </row>
    <row r="96" spans="1:1" ht="15.95" customHeight="1" x14ac:dyDescent="0.2">
      <c r="A96" s="61"/>
    </row>
    <row r="97" spans="1:1" ht="15.95" customHeight="1" x14ac:dyDescent="0.2">
      <c r="A97" s="61"/>
    </row>
    <row r="98" spans="1:1" ht="15.95" customHeight="1" x14ac:dyDescent="0.2">
      <c r="A98" s="61"/>
    </row>
    <row r="99" spans="1:1" ht="15.95" customHeight="1" x14ac:dyDescent="0.2">
      <c r="A99" s="61"/>
    </row>
    <row r="100" spans="1:1" ht="15.95" customHeight="1" x14ac:dyDescent="0.2">
      <c r="A100" s="61"/>
    </row>
    <row r="101" spans="1:1" ht="15.95" customHeight="1" x14ac:dyDescent="0.2">
      <c r="A101" s="61"/>
    </row>
    <row r="102" spans="1:1" ht="15.95" customHeight="1" x14ac:dyDescent="0.2">
      <c r="A102" s="61"/>
    </row>
    <row r="103" spans="1:1" ht="15.95" customHeight="1" x14ac:dyDescent="0.2">
      <c r="A103" s="61"/>
    </row>
    <row r="104" spans="1:1" ht="15.95" customHeight="1" x14ac:dyDescent="0.2">
      <c r="A104" s="61"/>
    </row>
    <row r="105" spans="1:1" ht="15.95" customHeight="1" x14ac:dyDescent="0.2">
      <c r="A105" s="61"/>
    </row>
    <row r="106" spans="1:1" ht="15.95" customHeight="1" x14ac:dyDescent="0.2">
      <c r="A106" s="61"/>
    </row>
    <row r="107" spans="1:1" ht="15.95" customHeight="1" x14ac:dyDescent="0.2">
      <c r="A107" s="61"/>
    </row>
    <row r="108" spans="1:1" ht="15.95" customHeight="1" x14ac:dyDescent="0.2">
      <c r="A108" s="61"/>
    </row>
    <row r="109" spans="1:1" ht="15.95" customHeight="1" x14ac:dyDescent="0.2">
      <c r="A109" s="61"/>
    </row>
    <row r="110" spans="1:1" ht="15.95" customHeight="1" x14ac:dyDescent="0.2">
      <c r="A110" s="61"/>
    </row>
    <row r="111" spans="1:1" ht="15.95" customHeight="1" x14ac:dyDescent="0.2">
      <c r="A111" s="61"/>
    </row>
    <row r="112" spans="1:1" ht="15.95" customHeight="1" x14ac:dyDescent="0.2">
      <c r="A112" s="61"/>
    </row>
    <row r="113" spans="1:1" ht="15.95" customHeight="1" x14ac:dyDescent="0.2">
      <c r="A113" s="61"/>
    </row>
    <row r="114" spans="1:1" ht="15.95" customHeight="1" x14ac:dyDescent="0.2">
      <c r="A114" s="61"/>
    </row>
    <row r="115" spans="1:1" ht="15.95" customHeight="1" x14ac:dyDescent="0.2">
      <c r="A115" s="61"/>
    </row>
    <row r="116" spans="1:1" ht="15.95" customHeight="1" x14ac:dyDescent="0.2">
      <c r="A116" s="61"/>
    </row>
    <row r="117" spans="1:1" ht="15.95" customHeight="1" x14ac:dyDescent="0.2">
      <c r="A117" s="61"/>
    </row>
    <row r="118" spans="1:1" ht="15.95" customHeight="1" x14ac:dyDescent="0.2">
      <c r="A118" s="61"/>
    </row>
    <row r="119" spans="1:1" ht="15.95" customHeight="1" x14ac:dyDescent="0.2">
      <c r="A119" s="61"/>
    </row>
    <row r="120" spans="1:1" ht="15.95" customHeight="1" x14ac:dyDescent="0.2">
      <c r="A120" s="61"/>
    </row>
    <row r="121" spans="1:1" ht="15.95" customHeight="1" x14ac:dyDescent="0.2">
      <c r="A121" s="61"/>
    </row>
    <row r="122" spans="1:1" ht="15.95" customHeight="1" x14ac:dyDescent="0.2">
      <c r="A122" s="61"/>
    </row>
    <row r="123" spans="1:1" ht="15.95" customHeight="1" x14ac:dyDescent="0.2">
      <c r="A123" s="61"/>
    </row>
    <row r="124" spans="1:1" ht="15.95" customHeight="1" x14ac:dyDescent="0.2">
      <c r="A124" s="61"/>
    </row>
    <row r="125" spans="1:1" ht="15.95" customHeight="1" x14ac:dyDescent="0.2">
      <c r="A125" s="61"/>
    </row>
    <row r="126" spans="1:1" ht="15.95" customHeight="1" x14ac:dyDescent="0.2">
      <c r="A126" s="61"/>
    </row>
    <row r="127" spans="1:1" ht="15.95" customHeight="1" x14ac:dyDescent="0.2">
      <c r="A127" s="61"/>
    </row>
    <row r="128" spans="1:1" ht="15.95" customHeight="1" x14ac:dyDescent="0.2">
      <c r="A128" s="61"/>
    </row>
    <row r="129" spans="1:1" ht="15.95" customHeight="1" x14ac:dyDescent="0.2">
      <c r="A129" s="61"/>
    </row>
    <row r="130" spans="1:1" ht="15.95" customHeight="1" x14ac:dyDescent="0.2">
      <c r="A130" s="61"/>
    </row>
    <row r="131" spans="1:1" ht="15.95" customHeight="1" x14ac:dyDescent="0.2">
      <c r="A131" s="61"/>
    </row>
    <row r="132" spans="1:1" ht="15.95" customHeight="1" x14ac:dyDescent="0.2">
      <c r="A132" s="61"/>
    </row>
    <row r="133" spans="1:1" ht="15.95" customHeight="1" x14ac:dyDescent="0.2">
      <c r="A133" s="61"/>
    </row>
    <row r="134" spans="1:1" ht="15.95" customHeight="1" x14ac:dyDescent="0.2">
      <c r="A134" s="61"/>
    </row>
    <row r="135" spans="1:1" ht="15.95" customHeight="1" x14ac:dyDescent="0.2">
      <c r="A135" s="61"/>
    </row>
    <row r="136" spans="1:1" ht="15.95" customHeight="1" x14ac:dyDescent="0.2">
      <c r="A136" s="61"/>
    </row>
    <row r="137" spans="1:1" ht="15.95" customHeight="1" x14ac:dyDescent="0.2">
      <c r="A137" s="61"/>
    </row>
    <row r="138" spans="1:1" ht="15.95" customHeight="1" x14ac:dyDescent="0.2">
      <c r="A138" s="61"/>
    </row>
    <row r="139" spans="1:1" ht="15.95" customHeight="1" x14ac:dyDescent="0.2">
      <c r="A139" s="61"/>
    </row>
    <row r="140" spans="1:1" ht="15.95" customHeight="1" x14ac:dyDescent="0.2">
      <c r="A140" s="61"/>
    </row>
    <row r="141" spans="1:1" ht="15.95" customHeight="1" x14ac:dyDescent="0.2">
      <c r="A141" s="61"/>
    </row>
    <row r="142" spans="1:1" ht="15.95" customHeight="1" x14ac:dyDescent="0.2">
      <c r="A142" s="61"/>
    </row>
    <row r="143" spans="1:1" ht="15.95" customHeight="1" x14ac:dyDescent="0.2">
      <c r="A143" s="61"/>
    </row>
    <row r="144" spans="1:1" ht="15.95" customHeight="1" x14ac:dyDescent="0.2">
      <c r="A144" s="61"/>
    </row>
    <row r="145" spans="1:1" ht="15.95" customHeight="1" x14ac:dyDescent="0.2">
      <c r="A145" s="61"/>
    </row>
    <row r="146" spans="1:1" ht="15.95" customHeight="1" x14ac:dyDescent="0.2">
      <c r="A146" s="61"/>
    </row>
    <row r="147" spans="1:1" ht="15.95" customHeight="1" x14ac:dyDescent="0.2">
      <c r="A147" s="61"/>
    </row>
    <row r="148" spans="1:1" ht="15.95" customHeight="1" x14ac:dyDescent="0.2">
      <c r="A148" s="61"/>
    </row>
    <row r="149" spans="1:1" ht="15.95" customHeight="1" x14ac:dyDescent="0.2">
      <c r="A149" s="61"/>
    </row>
    <row r="150" spans="1:1" ht="15.95" customHeight="1" x14ac:dyDescent="0.2">
      <c r="A150" s="61"/>
    </row>
    <row r="151" spans="1:1" ht="15.95" customHeight="1" x14ac:dyDescent="0.2">
      <c r="A151" s="61"/>
    </row>
    <row r="152" spans="1:1" ht="15.95" customHeight="1" x14ac:dyDescent="0.2"/>
    <row r="153" spans="1:1" ht="15.95" customHeight="1" x14ac:dyDescent="0.2"/>
    <row r="154" spans="1:1" ht="15.95" customHeight="1" x14ac:dyDescent="0.2"/>
    <row r="155" spans="1:1" ht="15.95" customHeight="1" x14ac:dyDescent="0.2"/>
    <row r="156" spans="1:1" ht="15.95" customHeight="1" x14ac:dyDescent="0.2"/>
    <row r="157" spans="1:1" ht="15.95" customHeight="1" x14ac:dyDescent="0.2"/>
    <row r="158" spans="1:1" ht="15.95" customHeight="1" x14ac:dyDescent="0.2"/>
    <row r="159" spans="1:1" ht="15.95" customHeight="1" x14ac:dyDescent="0.2"/>
    <row r="160" spans="1:1"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sheetData>
  <mergeCells count="1">
    <mergeCell ref="BR2:EE2"/>
  </mergeCells>
  <phoneticPr fontId="0" type="noConversion"/>
  <pageMargins left="0.39370078740157483" right="0.6692913385826772" top="0.6692913385826772" bottom="0.47244094488188981" header="0" footer="0"/>
  <pageSetup paperSize="9" scale="72" fitToHeight="0" orientation="landscape" r:id="rId1"/>
  <headerFooter alignWithMargins="0"/>
  <rowBreaks count="1" manualBreakCount="1">
    <brk id="46" min="2" max="67" man="1"/>
  </rowBreaks>
  <ignoredErrors>
    <ignoredError sqref="U20:U21 U51:U52 U68:U69 U76:U77" formulaRange="1"/>
    <ignoredError sqref="AI40:AK40 AI4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4"/>
  <sheetViews>
    <sheetView showGridLines="0" zoomScaleNormal="100" workbookViewId="0"/>
  </sheetViews>
  <sheetFormatPr baseColWidth="10" defaultColWidth="9.140625" defaultRowHeight="12" x14ac:dyDescent="0.2"/>
  <cols>
    <col min="1" max="1" width="11.42578125" style="206" customWidth="1"/>
    <col min="2" max="2" width="5.7109375" style="206" customWidth="1"/>
    <col min="3" max="3" width="4" style="206" customWidth="1"/>
    <col min="4" max="4" width="3.28515625" style="206" customWidth="1"/>
    <col min="5" max="5" width="13.7109375" style="206" customWidth="1"/>
    <col min="6" max="10" width="11" style="206" customWidth="1"/>
    <col min="11" max="11" width="8.42578125" style="206" customWidth="1"/>
    <col min="12" max="12" width="6.28515625" style="206" customWidth="1"/>
    <col min="13" max="16384" width="9.140625" style="206"/>
  </cols>
  <sheetData>
    <row r="1" spans="1:9" ht="15.95" customHeight="1" x14ac:dyDescent="0.2">
      <c r="A1" s="204"/>
      <c r="B1" s="205"/>
      <c r="C1" s="205"/>
      <c r="D1" s="205"/>
      <c r="E1" s="205"/>
      <c r="F1" s="205"/>
      <c r="G1" s="205"/>
      <c r="H1" s="205"/>
    </row>
    <row r="2" spans="1:9" ht="12" customHeight="1" x14ac:dyDescent="0.2">
      <c r="B2" s="205"/>
      <c r="C2" s="207"/>
      <c r="D2" s="207"/>
      <c r="E2" s="207"/>
      <c r="F2" s="207"/>
      <c r="G2" s="207"/>
      <c r="H2" s="207"/>
    </row>
    <row r="3" spans="1:9" ht="12" customHeight="1" x14ac:dyDescent="0.2">
      <c r="B3" s="205"/>
      <c r="C3" s="207"/>
      <c r="D3" s="207"/>
      <c r="E3" s="207"/>
      <c r="F3" s="207"/>
      <c r="G3" s="207"/>
      <c r="H3" s="207"/>
    </row>
    <row r="4" spans="1:9" ht="12" customHeight="1" x14ac:dyDescent="0.2">
      <c r="B4" s="205"/>
      <c r="C4" s="207"/>
      <c r="D4" s="207"/>
      <c r="E4" s="207"/>
      <c r="F4" s="207"/>
      <c r="G4" s="207"/>
      <c r="H4" s="207"/>
    </row>
    <row r="5" spans="1:9" ht="24" customHeight="1" x14ac:dyDescent="0.2"/>
    <row r="6" spans="1:9" ht="18" customHeight="1" x14ac:dyDescent="0.2">
      <c r="C6" s="208" t="s">
        <v>46</v>
      </c>
    </row>
    <row r="7" spans="1:9" ht="18" customHeight="1" x14ac:dyDescent="0.2">
      <c r="C7" s="209" t="s">
        <v>48</v>
      </c>
    </row>
    <row r="8" spans="1:9" ht="9" customHeight="1" x14ac:dyDescent="0.2">
      <c r="C8" s="458"/>
    </row>
    <row r="9" spans="1:9" ht="15.75" customHeight="1" x14ac:dyDescent="0.2">
      <c r="B9" s="207"/>
      <c r="C9" s="205"/>
      <c r="D9" s="205"/>
      <c r="E9" s="205"/>
      <c r="F9" s="205"/>
      <c r="G9" s="205"/>
      <c r="H9" s="205"/>
    </row>
    <row r="10" spans="1:9" ht="15.75" customHeight="1" x14ac:dyDescent="0.2">
      <c r="C10" s="207"/>
      <c r="D10" s="207"/>
      <c r="E10" s="207"/>
      <c r="F10" s="207"/>
      <c r="G10" s="207"/>
      <c r="H10" s="207"/>
    </row>
    <row r="11" spans="1:9" ht="6.75" customHeight="1" x14ac:dyDescent="0.2">
      <c r="C11" s="207"/>
      <c r="D11" s="207"/>
      <c r="E11" s="207"/>
      <c r="F11" s="207"/>
      <c r="G11" s="207"/>
      <c r="H11" s="207"/>
    </row>
    <row r="12" spans="1:9" ht="15.75" customHeight="1" x14ac:dyDescent="0.2">
      <c r="C12" s="207"/>
      <c r="D12" s="210" t="s">
        <v>209</v>
      </c>
      <c r="E12" s="210"/>
    </row>
    <row r="13" spans="1:9" ht="6.75" customHeight="1" x14ac:dyDescent="0.2">
      <c r="C13" s="207"/>
      <c r="H13" s="219"/>
    </row>
    <row r="14" spans="1:9" ht="15.75" customHeight="1" x14ac:dyDescent="0.2">
      <c r="C14" s="207"/>
      <c r="D14" s="283" t="s">
        <v>95</v>
      </c>
      <c r="E14" s="232"/>
      <c r="F14" s="233" t="s">
        <v>90</v>
      </c>
      <c r="G14" s="233" t="s">
        <v>64</v>
      </c>
      <c r="H14" s="518"/>
      <c r="I14" s="205"/>
    </row>
    <row r="15" spans="1:9" ht="15.75" customHeight="1" x14ac:dyDescent="0.2">
      <c r="C15" s="207"/>
      <c r="D15" s="268" t="s">
        <v>137</v>
      </c>
      <c r="E15" s="258"/>
      <c r="F15" s="269">
        <v>12</v>
      </c>
      <c r="G15" s="270">
        <f>(F15*100)/$F$21</f>
        <v>1.606425702811245</v>
      </c>
      <c r="H15" s="219"/>
      <c r="I15" s="205"/>
    </row>
    <row r="16" spans="1:9" ht="15.75" customHeight="1" x14ac:dyDescent="0.2">
      <c r="C16" s="207"/>
      <c r="D16" s="271" t="s">
        <v>138</v>
      </c>
      <c r="E16" s="260"/>
      <c r="F16" s="246">
        <v>104</v>
      </c>
      <c r="G16" s="272">
        <f t="shared" ref="G16:G20" si="0">(F16*100)/$F$21</f>
        <v>13.922356091030791</v>
      </c>
      <c r="H16" s="297"/>
      <c r="I16" s="205"/>
    </row>
    <row r="17" spans="3:17" ht="15.75" customHeight="1" x14ac:dyDescent="0.2">
      <c r="C17" s="207"/>
      <c r="D17" s="271" t="s">
        <v>112</v>
      </c>
      <c r="E17" s="260"/>
      <c r="F17" s="246">
        <v>195</v>
      </c>
      <c r="G17" s="272">
        <f t="shared" si="0"/>
        <v>26.104417670682732</v>
      </c>
      <c r="I17" s="205"/>
    </row>
    <row r="18" spans="3:17" ht="15.75" customHeight="1" x14ac:dyDescent="0.2">
      <c r="C18" s="207"/>
      <c r="D18" s="271" t="s">
        <v>113</v>
      </c>
      <c r="E18" s="260"/>
      <c r="F18" s="246">
        <v>248</v>
      </c>
      <c r="G18" s="272">
        <f t="shared" si="0"/>
        <v>33.19946452476573</v>
      </c>
      <c r="I18" s="205"/>
      <c r="K18" s="219"/>
    </row>
    <row r="19" spans="3:17" ht="15.75" customHeight="1" x14ac:dyDescent="0.2">
      <c r="C19" s="207"/>
      <c r="D19" s="271" t="s">
        <v>114</v>
      </c>
      <c r="E19" s="260"/>
      <c r="F19" s="246">
        <v>157</v>
      </c>
      <c r="G19" s="272">
        <f t="shared" si="0"/>
        <v>21.017402945113787</v>
      </c>
      <c r="I19" s="205"/>
    </row>
    <row r="20" spans="3:17" ht="15.75" customHeight="1" x14ac:dyDescent="0.2">
      <c r="C20" s="207"/>
      <c r="D20" s="262" t="s">
        <v>141</v>
      </c>
      <c r="E20" s="263"/>
      <c r="F20" s="247">
        <v>31</v>
      </c>
      <c r="G20" s="273">
        <f t="shared" si="0"/>
        <v>4.1499330655957163</v>
      </c>
      <c r="K20" s="219"/>
      <c r="N20" s="207"/>
      <c r="O20" s="207"/>
      <c r="P20" s="207"/>
      <c r="Q20" s="207"/>
    </row>
    <row r="21" spans="3:17" ht="15.75" customHeight="1" x14ac:dyDescent="0.2">
      <c r="C21" s="207"/>
      <c r="D21" s="264"/>
      <c r="E21" s="274" t="s">
        <v>86</v>
      </c>
      <c r="F21" s="265">
        <f>SUM(F15:F20)</f>
        <v>747</v>
      </c>
      <c r="G21" s="218">
        <f>SUM(G15:G20)</f>
        <v>100</v>
      </c>
      <c r="N21" s="444"/>
      <c r="O21" s="444"/>
      <c r="P21" s="257"/>
      <c r="Q21" s="207"/>
    </row>
    <row r="22" spans="3:17" ht="15.75" customHeight="1" x14ac:dyDescent="0.2">
      <c r="C22" s="207"/>
      <c r="D22" s="229" t="s">
        <v>204</v>
      </c>
      <c r="E22" s="229"/>
      <c r="N22" s="487"/>
      <c r="O22" s="488"/>
      <c r="P22" s="488"/>
      <c r="Q22" s="207"/>
    </row>
    <row r="23" spans="3:17" ht="15.75" customHeight="1" x14ac:dyDescent="0.2">
      <c r="C23" s="207"/>
      <c r="D23" s="266" t="s">
        <v>181</v>
      </c>
      <c r="E23" s="266"/>
      <c r="N23" s="488"/>
      <c r="O23" s="489"/>
      <c r="P23" s="488"/>
      <c r="Q23" s="207"/>
    </row>
    <row r="24" spans="3:17" ht="15.75" customHeight="1" x14ac:dyDescent="0.2">
      <c r="C24" s="207"/>
      <c r="D24" s="266"/>
      <c r="E24" s="266"/>
      <c r="N24" s="488"/>
      <c r="O24" s="249"/>
      <c r="P24" s="488"/>
      <c r="Q24" s="207"/>
    </row>
    <row r="25" spans="3:17" ht="15.75" customHeight="1" x14ac:dyDescent="0.2">
      <c r="C25" s="219"/>
      <c r="D25" s="210" t="s">
        <v>210</v>
      </c>
      <c r="E25" s="210"/>
      <c r="F25" s="219"/>
      <c r="G25" s="219"/>
      <c r="H25" s="219"/>
      <c r="I25" s="219"/>
      <c r="N25" s="487"/>
      <c r="O25" s="487"/>
      <c r="P25" s="261"/>
      <c r="Q25" s="207"/>
    </row>
    <row r="26" spans="3:17" ht="6.75" customHeight="1" x14ac:dyDescent="0.2">
      <c r="N26" s="490"/>
      <c r="O26" s="489"/>
      <c r="P26" s="261"/>
      <c r="Q26" s="207"/>
    </row>
    <row r="27" spans="3:17" ht="28.5" customHeight="1" x14ac:dyDescent="0.2">
      <c r="C27" s="212"/>
      <c r="D27" s="481" t="s">
        <v>163</v>
      </c>
      <c r="E27" s="439"/>
      <c r="F27" s="232"/>
      <c r="G27" s="233" t="s">
        <v>90</v>
      </c>
      <c r="H27" s="233" t="s">
        <v>64</v>
      </c>
      <c r="I27" s="234" t="s">
        <v>74</v>
      </c>
      <c r="J27" s="518"/>
      <c r="K27" s="236"/>
      <c r="N27" s="249"/>
      <c r="O27" s="249"/>
      <c r="P27" s="485"/>
      <c r="Q27" s="207"/>
    </row>
    <row r="28" spans="3:17" ht="15.75" customHeight="1" x14ac:dyDescent="0.2">
      <c r="C28" s="212"/>
      <c r="D28" s="479" t="s">
        <v>75</v>
      </c>
      <c r="E28" s="479"/>
      <c r="F28" s="480"/>
      <c r="G28" s="241">
        <f>G29+G38</f>
        <v>35</v>
      </c>
      <c r="H28" s="240">
        <f>(G28*100)/$G$78</f>
        <v>11.400651465798045</v>
      </c>
      <c r="I28" s="240">
        <f>(G28*100)/$F$21</f>
        <v>4.6854082998661308</v>
      </c>
      <c r="J28" s="235"/>
      <c r="K28" s="236"/>
      <c r="N28" s="249"/>
      <c r="O28" s="249"/>
      <c r="P28" s="485"/>
      <c r="Q28" s="207"/>
    </row>
    <row r="29" spans="3:17" ht="15.75" customHeight="1" x14ac:dyDescent="0.2">
      <c r="C29" s="212"/>
      <c r="D29" s="248"/>
      <c r="E29" s="313" t="s">
        <v>232</v>
      </c>
      <c r="F29" s="314"/>
      <c r="G29" s="241">
        <f>SUM(G30:G37)</f>
        <v>27</v>
      </c>
      <c r="H29" s="240">
        <f>(G29*100)/$G$78</f>
        <v>8.7947882736156355</v>
      </c>
      <c r="I29" s="240">
        <f t="shared" ref="I29:I44" si="1">(G29*100)/$F$21</f>
        <v>3.6144578313253013</v>
      </c>
      <c r="J29" s="235"/>
      <c r="K29" s="236"/>
      <c r="N29" s="249"/>
      <c r="O29" s="249"/>
      <c r="P29" s="485"/>
      <c r="Q29" s="207"/>
    </row>
    <row r="30" spans="3:17" ht="15.75" customHeight="1" x14ac:dyDescent="0.2">
      <c r="C30" s="212"/>
      <c r="D30" s="757"/>
      <c r="E30" s="758" t="s">
        <v>258</v>
      </c>
      <c r="F30" s="759"/>
      <c r="G30" s="269">
        <v>1</v>
      </c>
      <c r="H30" s="242">
        <f t="shared" ref="H30:H41" si="2">G30*100/$G$78</f>
        <v>0.32573289902280128</v>
      </c>
      <c r="I30" s="242">
        <f t="shared" ref="I30:I36" si="3">G30*100/$F$21</f>
        <v>0.13386880856760375</v>
      </c>
      <c r="J30" s="235"/>
      <c r="K30" s="236"/>
      <c r="N30" s="249"/>
      <c r="O30" s="249"/>
      <c r="P30" s="485"/>
      <c r="Q30" s="207"/>
    </row>
    <row r="31" spans="3:17" ht="15.75" customHeight="1" x14ac:dyDescent="0.2">
      <c r="C31" s="212"/>
      <c r="D31" s="596"/>
      <c r="E31" s="244" t="s">
        <v>306</v>
      </c>
      <c r="F31" s="597"/>
      <c r="G31" s="246">
        <v>1</v>
      </c>
      <c r="H31" s="245">
        <f t="shared" si="2"/>
        <v>0.32573289902280128</v>
      </c>
      <c r="I31" s="245">
        <f t="shared" si="3"/>
        <v>0.13386880856760375</v>
      </c>
      <c r="J31" s="235"/>
      <c r="K31" s="236"/>
      <c r="N31" s="249"/>
      <c r="O31" s="249"/>
      <c r="P31" s="485"/>
      <c r="Q31" s="207"/>
    </row>
    <row r="32" spans="3:17" ht="15.75" customHeight="1" x14ac:dyDescent="0.2">
      <c r="C32" s="212"/>
      <c r="D32" s="596"/>
      <c r="E32" s="244" t="s">
        <v>245</v>
      </c>
      <c r="F32" s="597"/>
      <c r="G32" s="246">
        <v>3</v>
      </c>
      <c r="H32" s="245">
        <f t="shared" si="2"/>
        <v>0.9771986970684039</v>
      </c>
      <c r="I32" s="245">
        <f t="shared" si="3"/>
        <v>0.40160642570281124</v>
      </c>
      <c r="J32" s="235"/>
      <c r="K32" s="236"/>
      <c r="N32" s="249"/>
      <c r="O32" s="249"/>
      <c r="P32" s="485"/>
      <c r="Q32" s="207"/>
    </row>
    <row r="33" spans="3:17" ht="15.75" customHeight="1" x14ac:dyDescent="0.2">
      <c r="C33" s="212"/>
      <c r="D33" s="598"/>
      <c r="E33" s="244" t="s">
        <v>308</v>
      </c>
      <c r="F33" s="599"/>
      <c r="G33" s="246">
        <v>1</v>
      </c>
      <c r="H33" s="245">
        <f t="shared" si="2"/>
        <v>0.32573289902280128</v>
      </c>
      <c r="I33" s="245">
        <f t="shared" si="3"/>
        <v>0.13386880856760375</v>
      </c>
      <c r="J33" s="235"/>
      <c r="K33" s="236"/>
      <c r="N33" s="490"/>
      <c r="O33" s="489"/>
      <c r="P33" s="261"/>
      <c r="Q33" s="207"/>
    </row>
    <row r="34" spans="3:17" ht="15.75" customHeight="1" x14ac:dyDescent="0.2">
      <c r="C34" s="212"/>
      <c r="D34" s="598"/>
      <c r="E34" s="244" t="s">
        <v>307</v>
      </c>
      <c r="F34" s="599"/>
      <c r="G34" s="246">
        <v>1</v>
      </c>
      <c r="H34" s="245">
        <f t="shared" si="2"/>
        <v>0.32573289902280128</v>
      </c>
      <c r="I34" s="245">
        <f t="shared" si="3"/>
        <v>0.13386880856760375</v>
      </c>
      <c r="J34" s="235"/>
      <c r="K34" s="236"/>
      <c r="N34" s="490"/>
      <c r="O34" s="489"/>
      <c r="P34" s="261"/>
      <c r="Q34" s="207"/>
    </row>
    <row r="35" spans="3:17" ht="15.75" customHeight="1" x14ac:dyDescent="0.2">
      <c r="C35" s="212"/>
      <c r="D35" s="598"/>
      <c r="E35" s="244" t="s">
        <v>250</v>
      </c>
      <c r="F35" s="599"/>
      <c r="G35" s="246">
        <v>1</v>
      </c>
      <c r="H35" s="245">
        <f t="shared" si="2"/>
        <v>0.32573289902280128</v>
      </c>
      <c r="I35" s="245">
        <f t="shared" si="3"/>
        <v>0.13386880856760375</v>
      </c>
      <c r="J35" s="235"/>
      <c r="K35" s="236"/>
      <c r="N35" s="490"/>
      <c r="O35" s="489"/>
      <c r="P35" s="261"/>
      <c r="Q35" s="207"/>
    </row>
    <row r="36" spans="3:17" ht="15.75" customHeight="1" x14ac:dyDescent="0.2">
      <c r="C36" s="212"/>
      <c r="D36" s="598"/>
      <c r="E36" s="244" t="s">
        <v>240</v>
      </c>
      <c r="F36" s="599"/>
      <c r="G36" s="246">
        <v>18</v>
      </c>
      <c r="H36" s="245">
        <f t="shared" si="2"/>
        <v>5.8631921824104234</v>
      </c>
      <c r="I36" s="245">
        <f t="shared" si="3"/>
        <v>2.4096385542168677</v>
      </c>
      <c r="J36" s="235"/>
      <c r="K36" s="236"/>
      <c r="N36" s="490"/>
      <c r="O36" s="489"/>
      <c r="P36" s="261"/>
      <c r="Q36" s="207"/>
    </row>
    <row r="37" spans="3:17" ht="15.75" customHeight="1" x14ac:dyDescent="0.2">
      <c r="C37" s="212"/>
      <c r="D37" s="530"/>
      <c r="E37" s="529" t="s">
        <v>301</v>
      </c>
      <c r="F37" s="482"/>
      <c r="G37" s="594">
        <v>1</v>
      </c>
      <c r="H37" s="595">
        <f t="shared" si="2"/>
        <v>0.32573289902280128</v>
      </c>
      <c r="I37" s="595">
        <f>(G37*100)/$F$21</f>
        <v>0.13386880856760375</v>
      </c>
      <c r="J37" s="235"/>
      <c r="K37" s="236"/>
      <c r="N37" s="490"/>
      <c r="O37" s="489"/>
      <c r="P37" s="261"/>
      <c r="Q37" s="207"/>
    </row>
    <row r="38" spans="3:17" ht="15.75" customHeight="1" x14ac:dyDescent="0.2">
      <c r="C38" s="212"/>
      <c r="D38" s="248"/>
      <c r="E38" s="313" t="s">
        <v>246</v>
      </c>
      <c r="F38" s="314"/>
      <c r="G38" s="241">
        <f>SUM(G39:G41)</f>
        <v>8</v>
      </c>
      <c r="H38" s="483">
        <f t="shared" si="2"/>
        <v>2.6058631921824102</v>
      </c>
      <c r="I38" s="483">
        <f>(G38*100)/$F$21</f>
        <v>1.07095046854083</v>
      </c>
      <c r="J38" s="235"/>
      <c r="K38" s="236"/>
      <c r="N38" s="490"/>
      <c r="O38" s="489"/>
      <c r="P38" s="261"/>
      <c r="Q38" s="207"/>
    </row>
    <row r="39" spans="3:17" ht="15.75" customHeight="1" x14ac:dyDescent="0.2">
      <c r="C39" s="212"/>
      <c r="D39" s="757"/>
      <c r="E39" s="758" t="s">
        <v>305</v>
      </c>
      <c r="F39" s="760"/>
      <c r="G39" s="370">
        <v>1</v>
      </c>
      <c r="H39" s="250">
        <f t="shared" si="2"/>
        <v>0.32573289902280128</v>
      </c>
      <c r="I39" s="250">
        <f t="shared" si="1"/>
        <v>0.13386880856760375</v>
      </c>
      <c r="J39" s="235"/>
      <c r="K39" s="236"/>
      <c r="N39" s="490"/>
      <c r="O39" s="489"/>
      <c r="P39" s="261"/>
      <c r="Q39" s="207"/>
    </row>
    <row r="40" spans="3:17" ht="15.75" customHeight="1" x14ac:dyDescent="0.2">
      <c r="C40" s="212"/>
      <c r="D40" s="598"/>
      <c r="E40" s="244" t="s">
        <v>252</v>
      </c>
      <c r="F40" s="599"/>
      <c r="G40" s="246">
        <v>5</v>
      </c>
      <c r="H40" s="245">
        <f t="shared" si="2"/>
        <v>1.6286644951140066</v>
      </c>
      <c r="I40" s="245">
        <f t="shared" si="1"/>
        <v>0.66934404283801874</v>
      </c>
      <c r="J40" s="235"/>
      <c r="K40" s="236"/>
      <c r="N40" s="490"/>
      <c r="O40" s="489"/>
      <c r="P40" s="261"/>
      <c r="Q40" s="207"/>
    </row>
    <row r="41" spans="3:17" ht="15.75" customHeight="1" x14ac:dyDescent="0.2">
      <c r="C41" s="212"/>
      <c r="D41" s="768"/>
      <c r="E41" s="529" t="s">
        <v>254</v>
      </c>
      <c r="F41" s="769"/>
      <c r="G41" s="594">
        <v>2</v>
      </c>
      <c r="H41" s="595">
        <f t="shared" si="2"/>
        <v>0.65146579804560256</v>
      </c>
      <c r="I41" s="595">
        <f>(G41*100)/$F$21</f>
        <v>0.2677376171352075</v>
      </c>
      <c r="J41" s="235"/>
      <c r="K41" s="236"/>
      <c r="N41" s="490"/>
      <c r="O41" s="489"/>
      <c r="P41" s="261"/>
      <c r="Q41" s="207"/>
    </row>
    <row r="42" spans="3:17" ht="15.75" customHeight="1" x14ac:dyDescent="0.2">
      <c r="C42" s="212"/>
      <c r="D42" s="479" t="s">
        <v>76</v>
      </c>
      <c r="E42" s="479"/>
      <c r="F42" s="480"/>
      <c r="G42" s="531">
        <f>G43+G46</f>
        <v>35</v>
      </c>
      <c r="H42" s="240">
        <f t="shared" ref="H42:H53" si="4">(G42*100)/$G$78</f>
        <v>11.400651465798045</v>
      </c>
      <c r="I42" s="240">
        <f t="shared" si="1"/>
        <v>4.6854082998661308</v>
      </c>
      <c r="N42" s="249"/>
      <c r="O42" s="249"/>
      <c r="P42" s="485"/>
      <c r="Q42" s="207"/>
    </row>
    <row r="43" spans="3:17" ht="15.75" customHeight="1" x14ac:dyDescent="0.2">
      <c r="D43" s="248"/>
      <c r="E43" s="313" t="s">
        <v>77</v>
      </c>
      <c r="F43" s="314"/>
      <c r="G43" s="241">
        <f>SUM(G44:G45)</f>
        <v>28</v>
      </c>
      <c r="H43" s="240">
        <f t="shared" si="4"/>
        <v>9.120521172638437</v>
      </c>
      <c r="I43" s="240">
        <f t="shared" si="1"/>
        <v>3.7483266398929049</v>
      </c>
      <c r="N43" s="488"/>
      <c r="O43" s="249"/>
      <c r="P43" s="485"/>
      <c r="Q43" s="207"/>
    </row>
    <row r="44" spans="3:17" ht="15.75" customHeight="1" x14ac:dyDescent="0.2">
      <c r="C44" s="212"/>
      <c r="D44" s="244"/>
      <c r="E44" s="244" t="s">
        <v>157</v>
      </c>
      <c r="F44" s="592"/>
      <c r="G44" s="246">
        <v>5</v>
      </c>
      <c r="H44" s="310">
        <f t="shared" si="4"/>
        <v>1.6286644951140066</v>
      </c>
      <c r="I44" s="245">
        <f t="shared" si="1"/>
        <v>0.66934404283801874</v>
      </c>
      <c r="N44" s="488"/>
      <c r="O44" s="249"/>
      <c r="P44" s="485"/>
      <c r="Q44" s="207"/>
    </row>
    <row r="45" spans="3:17" ht="15.75" customHeight="1" x14ac:dyDescent="0.2">
      <c r="C45" s="212"/>
      <c r="D45" s="780"/>
      <c r="E45" s="688" t="s">
        <v>78</v>
      </c>
      <c r="F45" s="781"/>
      <c r="G45" s="689">
        <v>23</v>
      </c>
      <c r="H45" s="782">
        <f t="shared" si="4"/>
        <v>7.4918566775244297</v>
      </c>
      <c r="I45" s="690">
        <f t="shared" ref="I45" si="5">(G45*100)/$F$21</f>
        <v>3.0789825970548863</v>
      </c>
      <c r="N45" s="488"/>
      <c r="O45" s="249"/>
      <c r="P45" s="485"/>
      <c r="Q45" s="207"/>
    </row>
    <row r="46" spans="3:17" ht="15.75" customHeight="1" x14ac:dyDescent="0.2">
      <c r="D46" s="248"/>
      <c r="E46" s="313" t="s">
        <v>79</v>
      </c>
      <c r="F46" s="314"/>
      <c r="G46" s="241">
        <f>SUM(G47:G53)</f>
        <v>7</v>
      </c>
      <c r="H46" s="240">
        <f t="shared" si="4"/>
        <v>2.2801302931596092</v>
      </c>
      <c r="I46" s="240">
        <f t="shared" ref="I46:I60" si="6">(G46*100)/$F$21</f>
        <v>0.93708165997322623</v>
      </c>
      <c r="N46" s="490"/>
      <c r="O46" s="489"/>
      <c r="P46" s="261"/>
      <c r="Q46" s="207"/>
    </row>
    <row r="47" spans="3:17" ht="15.75" customHeight="1" x14ac:dyDescent="0.2">
      <c r="D47" s="761"/>
      <c r="E47" s="758" t="s">
        <v>303</v>
      </c>
      <c r="F47" s="762"/>
      <c r="G47" s="269">
        <v>1</v>
      </c>
      <c r="H47" s="242">
        <f t="shared" si="4"/>
        <v>0.32573289902280128</v>
      </c>
      <c r="I47" s="242">
        <f t="shared" si="6"/>
        <v>0.13386880856760375</v>
      </c>
      <c r="N47" s="486"/>
      <c r="O47" s="486"/>
      <c r="P47" s="485"/>
      <c r="Q47" s="207"/>
    </row>
    <row r="48" spans="3:17" ht="15.75" customHeight="1" x14ac:dyDescent="0.2">
      <c r="D48" s="243"/>
      <c r="E48" s="244" t="s">
        <v>233</v>
      </c>
      <c r="F48" s="351"/>
      <c r="G48" s="246">
        <v>1</v>
      </c>
      <c r="H48" s="245">
        <f t="shared" si="4"/>
        <v>0.32573289902280128</v>
      </c>
      <c r="I48" s="245">
        <f t="shared" si="6"/>
        <v>0.13386880856760375</v>
      </c>
      <c r="N48" s="486"/>
      <c r="O48" s="486"/>
      <c r="P48" s="485"/>
      <c r="Q48" s="207"/>
    </row>
    <row r="49" spans="3:17" ht="15.75" customHeight="1" x14ac:dyDescent="0.2">
      <c r="D49" s="243"/>
      <c r="E49" s="244" t="s">
        <v>304</v>
      </c>
      <c r="F49" s="351"/>
      <c r="G49" s="246">
        <v>1</v>
      </c>
      <c r="H49" s="245">
        <f t="shared" si="4"/>
        <v>0.32573289902280128</v>
      </c>
      <c r="I49" s="245">
        <f t="shared" si="6"/>
        <v>0.13386880856760375</v>
      </c>
      <c r="N49" s="486"/>
      <c r="O49" s="486"/>
      <c r="P49" s="485"/>
      <c r="Q49" s="207"/>
    </row>
    <row r="50" spans="3:17" ht="15.75" customHeight="1" x14ac:dyDescent="0.2">
      <c r="D50" s="243"/>
      <c r="E50" s="244" t="s">
        <v>249</v>
      </c>
      <c r="F50" s="351"/>
      <c r="G50" s="246">
        <v>1</v>
      </c>
      <c r="H50" s="245">
        <f t="shared" si="4"/>
        <v>0.32573289902280128</v>
      </c>
      <c r="I50" s="245">
        <f t="shared" si="6"/>
        <v>0.13386880856760375</v>
      </c>
      <c r="N50" s="486"/>
      <c r="O50" s="486"/>
      <c r="P50" s="485"/>
      <c r="Q50" s="207"/>
    </row>
    <row r="51" spans="3:17" ht="15.75" customHeight="1" x14ac:dyDescent="0.2">
      <c r="D51" s="243"/>
      <c r="E51" s="244" t="s">
        <v>309</v>
      </c>
      <c r="F51" s="351"/>
      <c r="G51" s="246">
        <v>1</v>
      </c>
      <c r="H51" s="245">
        <f t="shared" si="4"/>
        <v>0.32573289902280128</v>
      </c>
      <c r="I51" s="245">
        <f t="shared" si="6"/>
        <v>0.13386880856760375</v>
      </c>
      <c r="N51" s="486"/>
      <c r="O51" s="486"/>
      <c r="P51" s="485"/>
      <c r="Q51" s="207"/>
    </row>
    <row r="52" spans="3:17" ht="15.75" customHeight="1" x14ac:dyDescent="0.2">
      <c r="D52" s="243"/>
      <c r="E52" s="244" t="s">
        <v>253</v>
      </c>
      <c r="F52" s="351"/>
      <c r="G52" s="246">
        <v>1</v>
      </c>
      <c r="H52" s="245">
        <f t="shared" si="4"/>
        <v>0.32573289902280128</v>
      </c>
      <c r="I52" s="245">
        <f t="shared" si="6"/>
        <v>0.13386880856760375</v>
      </c>
      <c r="N52" s="486"/>
      <c r="O52" s="486"/>
      <c r="P52" s="485"/>
      <c r="Q52" s="207"/>
    </row>
    <row r="53" spans="3:17" ht="15.75" customHeight="1" x14ac:dyDescent="0.2">
      <c r="D53" s="770"/>
      <c r="E53" s="529" t="s">
        <v>300</v>
      </c>
      <c r="F53" s="771"/>
      <c r="G53" s="247">
        <v>1</v>
      </c>
      <c r="H53" s="772">
        <f t="shared" si="4"/>
        <v>0.32573289902280128</v>
      </c>
      <c r="I53" s="772">
        <f t="shared" si="6"/>
        <v>0.13386880856760375</v>
      </c>
      <c r="N53" s="486"/>
      <c r="O53" s="486"/>
      <c r="P53" s="485"/>
      <c r="Q53" s="207"/>
    </row>
    <row r="54" spans="3:17" ht="15.75" customHeight="1" x14ac:dyDescent="0.2">
      <c r="D54" s="685"/>
      <c r="E54" s="249"/>
      <c r="F54" s="686"/>
      <c r="G54" s="485"/>
      <c r="H54" s="687"/>
      <c r="I54" s="687"/>
      <c r="N54" s="486"/>
      <c r="O54" s="486"/>
      <c r="P54" s="485"/>
      <c r="Q54" s="207"/>
    </row>
    <row r="55" spans="3:17" ht="15.75" customHeight="1" x14ac:dyDescent="0.2">
      <c r="C55" s="219"/>
      <c r="D55" s="210" t="s">
        <v>210</v>
      </c>
      <c r="E55" s="210"/>
      <c r="F55" s="219"/>
      <c r="G55" s="219"/>
      <c r="H55" s="219"/>
      <c r="I55" s="219"/>
      <c r="N55" s="487"/>
      <c r="O55" s="487"/>
      <c r="P55" s="261"/>
      <c r="Q55" s="207"/>
    </row>
    <row r="56" spans="3:17" ht="6.75" customHeight="1" x14ac:dyDescent="0.2">
      <c r="N56" s="490"/>
      <c r="O56" s="489"/>
      <c r="P56" s="261"/>
      <c r="Q56" s="207"/>
    </row>
    <row r="57" spans="3:17" ht="28.5" customHeight="1" x14ac:dyDescent="0.2">
      <c r="C57" s="212"/>
      <c r="D57" s="481" t="s">
        <v>163</v>
      </c>
      <c r="E57" s="439"/>
      <c r="F57" s="232"/>
      <c r="G57" s="233" t="s">
        <v>90</v>
      </c>
      <c r="H57" s="233" t="s">
        <v>64</v>
      </c>
      <c r="I57" s="234" t="s">
        <v>74</v>
      </c>
      <c r="J57" s="518"/>
      <c r="K57" s="236"/>
      <c r="N57" s="249"/>
      <c r="O57" s="249"/>
      <c r="P57" s="485"/>
      <c r="Q57" s="207"/>
    </row>
    <row r="58" spans="3:17" ht="15.75" customHeight="1" x14ac:dyDescent="0.2">
      <c r="D58" s="237" t="s">
        <v>80</v>
      </c>
      <c r="E58" s="238"/>
      <c r="F58" s="239"/>
      <c r="G58" s="241">
        <f>G59</f>
        <v>234</v>
      </c>
      <c r="H58" s="240">
        <f t="shared" ref="H58:H77" si="7">(G58*100)/$G$78</f>
        <v>76.2214983713355</v>
      </c>
      <c r="I58" s="240">
        <f>(G58*100)/$F$21</f>
        <v>31.325301204819276</v>
      </c>
      <c r="N58" s="486"/>
      <c r="O58" s="486"/>
      <c r="P58" s="485"/>
      <c r="Q58" s="207"/>
    </row>
    <row r="59" spans="3:17" ht="15.75" customHeight="1" x14ac:dyDescent="0.2">
      <c r="D59" s="248"/>
      <c r="E59" s="313" t="s">
        <v>81</v>
      </c>
      <c r="F59" s="314"/>
      <c r="G59" s="241">
        <f>SUM(G60:G75)</f>
        <v>234</v>
      </c>
      <c r="H59" s="240">
        <f t="shared" si="7"/>
        <v>76.2214983713355</v>
      </c>
      <c r="I59" s="240">
        <f t="shared" si="6"/>
        <v>31.325301204819276</v>
      </c>
      <c r="N59" s="486"/>
      <c r="O59" s="486"/>
      <c r="P59" s="485"/>
      <c r="Q59" s="207"/>
    </row>
    <row r="60" spans="3:17" ht="15.75" customHeight="1" x14ac:dyDescent="0.2">
      <c r="D60" s="763"/>
      <c r="E60" s="764" t="s">
        <v>82</v>
      </c>
      <c r="F60" s="765"/>
      <c r="G60" s="269">
        <v>10</v>
      </c>
      <c r="H60" s="242">
        <f t="shared" si="7"/>
        <v>3.2573289902280131</v>
      </c>
      <c r="I60" s="242">
        <f t="shared" si="6"/>
        <v>1.3386880856760375</v>
      </c>
      <c r="N60" s="488"/>
      <c r="O60" s="486"/>
      <c r="P60" s="485"/>
      <c r="Q60" s="207"/>
    </row>
    <row r="61" spans="3:17" ht="15.75" customHeight="1" x14ac:dyDescent="0.2">
      <c r="D61" s="251"/>
      <c r="E61" s="252" t="s">
        <v>87</v>
      </c>
      <c r="F61" s="253"/>
      <c r="G61" s="246">
        <v>33</v>
      </c>
      <c r="H61" s="245">
        <f t="shared" si="7"/>
        <v>10.749185667752442</v>
      </c>
      <c r="I61" s="245">
        <f t="shared" ref="I61:I68" si="8">(G61*100)/$F$21</f>
        <v>4.4176706827309236</v>
      </c>
      <c r="N61" s="488"/>
      <c r="O61" s="486"/>
      <c r="P61" s="485"/>
      <c r="Q61" s="207"/>
    </row>
    <row r="62" spans="3:17" ht="15.75" customHeight="1" x14ac:dyDescent="0.2">
      <c r="D62" s="251"/>
      <c r="E62" s="252" t="s">
        <v>130</v>
      </c>
      <c r="F62" s="253"/>
      <c r="G62" s="246">
        <v>16</v>
      </c>
      <c r="H62" s="245">
        <f t="shared" si="7"/>
        <v>5.2117263843648205</v>
      </c>
      <c r="I62" s="245">
        <f t="shared" si="8"/>
        <v>2.14190093708166</v>
      </c>
      <c r="N62" s="486"/>
      <c r="O62" s="486"/>
      <c r="P62" s="485"/>
      <c r="Q62" s="207"/>
    </row>
    <row r="63" spans="3:17" ht="15.75" customHeight="1" x14ac:dyDescent="0.2">
      <c r="D63" s="251"/>
      <c r="E63" s="252" t="s">
        <v>175</v>
      </c>
      <c r="F63" s="253"/>
      <c r="G63" s="246">
        <v>1</v>
      </c>
      <c r="H63" s="245">
        <f t="shared" si="7"/>
        <v>0.32573289902280128</v>
      </c>
      <c r="I63" s="245">
        <f t="shared" si="8"/>
        <v>0.13386880856760375</v>
      </c>
      <c r="N63" s="486"/>
      <c r="O63" s="486"/>
      <c r="P63" s="485"/>
      <c r="Q63" s="207"/>
    </row>
    <row r="64" spans="3:17" ht="15.75" customHeight="1" x14ac:dyDescent="0.2">
      <c r="D64" s="251"/>
      <c r="E64" s="252" t="s">
        <v>83</v>
      </c>
      <c r="F64" s="253"/>
      <c r="G64" s="246">
        <v>67</v>
      </c>
      <c r="H64" s="245">
        <f t="shared" si="7"/>
        <v>21.824104234527688</v>
      </c>
      <c r="I64" s="245">
        <f t="shared" si="8"/>
        <v>8.9692101740294508</v>
      </c>
      <c r="N64" s="486"/>
      <c r="O64" s="486"/>
      <c r="P64" s="485"/>
      <c r="Q64" s="207"/>
    </row>
    <row r="65" spans="3:17" ht="15.75" customHeight="1" x14ac:dyDescent="0.2">
      <c r="D65" s="251"/>
      <c r="E65" s="252" t="s">
        <v>243</v>
      </c>
      <c r="F65" s="253"/>
      <c r="G65" s="246">
        <v>2</v>
      </c>
      <c r="H65" s="245">
        <f t="shared" si="7"/>
        <v>0.65146579804560256</v>
      </c>
      <c r="I65" s="245">
        <f t="shared" si="8"/>
        <v>0.2677376171352075</v>
      </c>
      <c r="N65" s="486"/>
      <c r="O65" s="486"/>
      <c r="P65" s="485"/>
      <c r="Q65" s="207"/>
    </row>
    <row r="66" spans="3:17" ht="15.75" customHeight="1" x14ac:dyDescent="0.2">
      <c r="C66" s="212"/>
      <c r="D66" s="254"/>
      <c r="E66" s="252" t="s">
        <v>84</v>
      </c>
      <c r="F66" s="253"/>
      <c r="G66" s="246">
        <v>6</v>
      </c>
      <c r="H66" s="245">
        <f t="shared" si="7"/>
        <v>1.9543973941368078</v>
      </c>
      <c r="I66" s="245">
        <f t="shared" si="8"/>
        <v>0.80321285140562249</v>
      </c>
      <c r="N66" s="486"/>
      <c r="O66" s="445"/>
      <c r="P66" s="207"/>
      <c r="Q66" s="207"/>
    </row>
    <row r="67" spans="3:17" ht="15.75" customHeight="1" x14ac:dyDescent="0.2">
      <c r="C67" s="205"/>
      <c r="D67" s="254"/>
      <c r="E67" s="252" t="s">
        <v>244</v>
      </c>
      <c r="F67" s="253"/>
      <c r="G67" s="246">
        <v>3</v>
      </c>
      <c r="H67" s="245">
        <f t="shared" si="7"/>
        <v>0.9771986970684039</v>
      </c>
      <c r="I67" s="245">
        <f t="shared" si="8"/>
        <v>0.40160642570281124</v>
      </c>
      <c r="N67" s="486"/>
      <c r="O67" s="445"/>
      <c r="P67" s="207"/>
      <c r="Q67" s="207"/>
    </row>
    <row r="68" spans="3:17" ht="15.75" customHeight="1" x14ac:dyDescent="0.2">
      <c r="C68" s="205"/>
      <c r="D68" s="254"/>
      <c r="E68" s="252" t="s">
        <v>247</v>
      </c>
      <c r="F68" s="253"/>
      <c r="G68" s="246">
        <v>1</v>
      </c>
      <c r="H68" s="245">
        <f t="shared" si="7"/>
        <v>0.32573289902280128</v>
      </c>
      <c r="I68" s="245">
        <f t="shared" si="8"/>
        <v>0.13386880856760375</v>
      </c>
      <c r="N68" s="486"/>
      <c r="O68" s="445"/>
      <c r="P68" s="207"/>
      <c r="Q68" s="207"/>
    </row>
    <row r="69" spans="3:17" ht="15.75" customHeight="1" x14ac:dyDescent="0.2">
      <c r="D69" s="254"/>
      <c r="E69" s="252" t="s">
        <v>136</v>
      </c>
      <c r="F69" s="253"/>
      <c r="G69" s="246">
        <v>8</v>
      </c>
      <c r="H69" s="245">
        <f t="shared" si="7"/>
        <v>2.6058631921824102</v>
      </c>
      <c r="I69" s="245">
        <f t="shared" ref="I69:I70" si="9">(G69*100)/$F$21</f>
        <v>1.07095046854083</v>
      </c>
      <c r="N69" s="491"/>
      <c r="O69" s="491"/>
      <c r="P69" s="259"/>
      <c r="Q69" s="207"/>
    </row>
    <row r="70" spans="3:17" ht="15.75" customHeight="1" x14ac:dyDescent="0.2">
      <c r="C70" s="212"/>
      <c r="D70" s="254"/>
      <c r="E70" s="252" t="s">
        <v>131</v>
      </c>
      <c r="F70" s="253"/>
      <c r="G70" s="246">
        <v>26</v>
      </c>
      <c r="H70" s="245">
        <f t="shared" si="7"/>
        <v>8.4690553745928341</v>
      </c>
      <c r="I70" s="245">
        <f t="shared" si="9"/>
        <v>3.4805890227576977</v>
      </c>
    </row>
    <row r="71" spans="3:17" ht="15.75" customHeight="1" x14ac:dyDescent="0.2">
      <c r="D71" s="254"/>
      <c r="E71" s="252" t="s">
        <v>85</v>
      </c>
      <c r="F71" s="253"/>
      <c r="G71" s="246">
        <v>21</v>
      </c>
      <c r="H71" s="245">
        <f t="shared" si="7"/>
        <v>6.8403908794788277</v>
      </c>
      <c r="I71" s="245">
        <f>(G71*100)/$F$21</f>
        <v>2.8112449799196786</v>
      </c>
    </row>
    <row r="72" spans="3:17" ht="15.75" customHeight="1" x14ac:dyDescent="0.2">
      <c r="D72" s="254"/>
      <c r="E72" s="252" t="s">
        <v>88</v>
      </c>
      <c r="F72" s="253"/>
      <c r="G72" s="246">
        <v>20</v>
      </c>
      <c r="H72" s="245">
        <f t="shared" si="7"/>
        <v>6.5146579804560263</v>
      </c>
      <c r="I72" s="245">
        <f>(G72*100)/$F$21</f>
        <v>2.677376171352075</v>
      </c>
    </row>
    <row r="73" spans="3:17" ht="15.75" customHeight="1" x14ac:dyDescent="0.2">
      <c r="D73" s="254"/>
      <c r="E73" s="252" t="s">
        <v>251</v>
      </c>
      <c r="F73" s="253"/>
      <c r="G73" s="777">
        <v>2</v>
      </c>
      <c r="H73" s="245">
        <f t="shared" si="7"/>
        <v>0.65146579804560256</v>
      </c>
      <c r="I73" s="245">
        <f>(G73*100)/$F$21</f>
        <v>0.2677376171352075</v>
      </c>
    </row>
    <row r="74" spans="3:17" ht="15.75" customHeight="1" x14ac:dyDescent="0.2">
      <c r="D74" s="254"/>
      <c r="E74" s="252" t="s">
        <v>302</v>
      </c>
      <c r="F74" s="253"/>
      <c r="G74" s="246">
        <v>1</v>
      </c>
      <c r="H74" s="245">
        <f t="shared" si="7"/>
        <v>0.32573289902280128</v>
      </c>
      <c r="I74" s="245">
        <f>(G74*100)/$F$21</f>
        <v>0.13386880856760375</v>
      </c>
    </row>
    <row r="75" spans="3:17" ht="15.75" customHeight="1" x14ac:dyDescent="0.2">
      <c r="D75" s="600"/>
      <c r="E75" s="593" t="s">
        <v>142</v>
      </c>
      <c r="F75" s="367"/>
      <c r="G75" s="367">
        <v>17</v>
      </c>
      <c r="H75" s="772">
        <f t="shared" si="7"/>
        <v>5.5374592833876219</v>
      </c>
      <c r="I75" s="772">
        <f>(G75*100)/$F$21</f>
        <v>2.2757697456492636</v>
      </c>
    </row>
    <row r="76" spans="3:17" ht="15.75" customHeight="1" x14ac:dyDescent="0.2">
      <c r="D76" s="237" t="s">
        <v>165</v>
      </c>
      <c r="E76" s="238"/>
      <c r="F76" s="239"/>
      <c r="G76" s="241">
        <f>G77</f>
        <v>3</v>
      </c>
      <c r="H76" s="240">
        <f t="shared" si="7"/>
        <v>0.9771986970684039</v>
      </c>
      <c r="I76" s="240">
        <f t="shared" ref="I76:I77" si="10">(G76*100)/$F$21</f>
        <v>0.40160642570281124</v>
      </c>
    </row>
    <row r="77" spans="3:17" ht="15.75" customHeight="1" x14ac:dyDescent="0.2">
      <c r="D77" s="454"/>
      <c r="E77" s="252" t="s">
        <v>299</v>
      </c>
      <c r="F77" s="528"/>
      <c r="G77" s="246">
        <v>3</v>
      </c>
      <c r="H77" s="245">
        <f t="shared" si="7"/>
        <v>0.9771986970684039</v>
      </c>
      <c r="I77" s="484">
        <f t="shared" si="10"/>
        <v>0.40160642570281124</v>
      </c>
    </row>
    <row r="78" spans="3:17" ht="15.75" customHeight="1" x14ac:dyDescent="0.2">
      <c r="D78" s="449"/>
      <c r="E78" s="450"/>
      <c r="F78" s="451" t="s">
        <v>86</v>
      </c>
      <c r="G78" s="452">
        <f>G28+G42+G58+G76</f>
        <v>307</v>
      </c>
      <c r="H78" s="255">
        <f>H28+H42+H58+H76</f>
        <v>99.999999999999986</v>
      </c>
      <c r="I78" s="255">
        <f>(G78*100)/$F$21</f>
        <v>41.09772423025435</v>
      </c>
    </row>
    <row r="79" spans="3:17" ht="15.75" customHeight="1" x14ac:dyDescent="0.2">
      <c r="D79" s="229" t="s">
        <v>206</v>
      </c>
      <c r="E79" s="229"/>
    </row>
    <row r="80" spans="3:17" ht="15.75" customHeight="1" x14ac:dyDescent="0.2">
      <c r="D80" s="266" t="s">
        <v>180</v>
      </c>
      <c r="E80" s="229"/>
    </row>
    <row r="81" spans="2:17" ht="15.75" customHeight="1" x14ac:dyDescent="0.2">
      <c r="D81" s="229"/>
      <c r="E81" s="229"/>
    </row>
    <row r="82" spans="2:17" ht="15.75" customHeight="1" x14ac:dyDescent="0.2">
      <c r="D82" s="210" t="s">
        <v>229</v>
      </c>
      <c r="E82" s="210"/>
      <c r="F82" s="207"/>
      <c r="G82" s="207"/>
      <c r="H82" s="207"/>
    </row>
    <row r="83" spans="2:17" ht="6.95" customHeight="1" x14ac:dyDescent="0.2">
      <c r="C83" s="207"/>
      <c r="D83" s="211"/>
      <c r="E83" s="211"/>
      <c r="F83" s="211"/>
      <c r="G83" s="207"/>
      <c r="H83" s="207"/>
    </row>
    <row r="84" spans="2:17" ht="18" customHeight="1" x14ac:dyDescent="0.2">
      <c r="C84" s="212"/>
      <c r="D84" s="827" t="s">
        <v>91</v>
      </c>
      <c r="E84" s="828"/>
      <c r="F84" s="829"/>
      <c r="G84" s="343" t="s">
        <v>90</v>
      </c>
      <c r="H84" s="343" t="s">
        <v>64</v>
      </c>
      <c r="J84" s="213"/>
    </row>
    <row r="85" spans="2:17" ht="15.75" customHeight="1" x14ac:dyDescent="0.2">
      <c r="D85" s="214"/>
      <c r="E85" s="215"/>
      <c r="F85" s="216" t="s">
        <v>47</v>
      </c>
      <c r="G85" s="217">
        <f>SUM(G86:G118,G124:G149)</f>
        <v>747</v>
      </c>
      <c r="H85" s="218">
        <f t="shared" ref="H85" si="11">(G85*100)/$G$85</f>
        <v>100</v>
      </c>
      <c r="I85" s="219"/>
    </row>
    <row r="86" spans="2:17" ht="15.75" customHeight="1" x14ac:dyDescent="0.2">
      <c r="D86" s="220" t="s">
        <v>128</v>
      </c>
      <c r="E86" s="221"/>
      <c r="F86" s="222"/>
      <c r="G86" s="223">
        <v>1</v>
      </c>
      <c r="H86" s="339">
        <f t="shared" ref="H86:H118" si="12">(G86*100)/$G$85</f>
        <v>0.13386880856760375</v>
      </c>
    </row>
    <row r="87" spans="2:17" ht="15.75" customHeight="1" x14ac:dyDescent="0.2">
      <c r="C87" s="207"/>
      <c r="D87" s="224" t="s">
        <v>144</v>
      </c>
      <c r="E87" s="225"/>
      <c r="F87" s="226"/>
      <c r="G87" s="227">
        <v>7</v>
      </c>
      <c r="H87" s="228">
        <f t="shared" si="12"/>
        <v>0.93708165997322623</v>
      </c>
      <c r="J87" s="80"/>
      <c r="K87" s="207"/>
      <c r="L87" s="207"/>
      <c r="M87" s="207"/>
      <c r="N87" s="207"/>
      <c r="O87" s="207"/>
      <c r="P87" s="207"/>
      <c r="Q87" s="207"/>
    </row>
    <row r="88" spans="2:17" ht="15.75" customHeight="1" x14ac:dyDescent="0.2">
      <c r="D88" s="224" t="s">
        <v>9</v>
      </c>
      <c r="E88" s="225"/>
      <c r="F88" s="226"/>
      <c r="G88" s="227">
        <v>5</v>
      </c>
      <c r="H88" s="228">
        <f t="shared" si="12"/>
        <v>0.66934404283801874</v>
      </c>
      <c r="J88" s="207"/>
      <c r="K88" s="207"/>
      <c r="L88" s="207"/>
      <c r="M88" s="207"/>
      <c r="N88" s="207"/>
      <c r="O88" s="207"/>
      <c r="P88" s="207"/>
      <c r="Q88" s="207"/>
    </row>
    <row r="89" spans="2:17" ht="15.75" customHeight="1" x14ac:dyDescent="0.2">
      <c r="B89" s="219"/>
      <c r="C89" s="207"/>
      <c r="D89" s="224" t="s">
        <v>10</v>
      </c>
      <c r="E89" s="225"/>
      <c r="F89" s="226"/>
      <c r="G89" s="227">
        <v>10</v>
      </c>
      <c r="H89" s="228">
        <f t="shared" si="12"/>
        <v>1.3386880856760375</v>
      </c>
      <c r="J89" s="381"/>
      <c r="K89" s="381"/>
      <c r="L89" s="381"/>
      <c r="M89" s="382"/>
      <c r="N89" s="382"/>
      <c r="O89" s="382"/>
      <c r="P89" s="207"/>
      <c r="Q89" s="207"/>
    </row>
    <row r="90" spans="2:17" ht="15.75" customHeight="1" x14ac:dyDescent="0.2">
      <c r="B90" s="219"/>
      <c r="D90" s="224" t="s">
        <v>173</v>
      </c>
      <c r="E90" s="225"/>
      <c r="F90" s="226"/>
      <c r="G90" s="227">
        <v>1</v>
      </c>
      <c r="H90" s="228">
        <f t="shared" si="12"/>
        <v>0.13386880856760375</v>
      </c>
      <c r="J90" s="344"/>
      <c r="K90" s="344"/>
      <c r="L90" s="344"/>
      <c r="M90" s="371"/>
      <c r="N90" s="371"/>
      <c r="O90" s="371"/>
      <c r="P90" s="207"/>
      <c r="Q90" s="207"/>
    </row>
    <row r="91" spans="2:17" ht="15.75" customHeight="1" x14ac:dyDescent="0.2">
      <c r="B91" s="219"/>
      <c r="D91" s="224" t="s">
        <v>184</v>
      </c>
      <c r="E91" s="225"/>
      <c r="F91" s="226"/>
      <c r="G91" s="227">
        <v>1</v>
      </c>
      <c r="H91" s="228">
        <f t="shared" si="12"/>
        <v>0.13386880856760375</v>
      </c>
      <c r="J91" s="371"/>
      <c r="K91" s="371"/>
      <c r="L91" s="371"/>
      <c r="M91" s="371"/>
      <c r="N91" s="371"/>
      <c r="O91" s="371"/>
      <c r="P91" s="207"/>
      <c r="Q91" s="207"/>
    </row>
    <row r="92" spans="2:17" ht="15.75" customHeight="1" x14ac:dyDescent="0.2">
      <c r="B92" s="219"/>
      <c r="C92" s="207"/>
      <c r="D92" s="224" t="s">
        <v>12</v>
      </c>
      <c r="E92" s="225"/>
      <c r="F92" s="226"/>
      <c r="G92" s="227">
        <v>20</v>
      </c>
      <c r="H92" s="228">
        <f t="shared" si="12"/>
        <v>2.677376171352075</v>
      </c>
      <c r="J92" s="383"/>
      <c r="K92" s="383"/>
      <c r="L92" s="383"/>
      <c r="M92" s="384"/>
      <c r="N92" s="384"/>
      <c r="O92" s="384"/>
      <c r="P92" s="207"/>
      <c r="Q92" s="207"/>
    </row>
    <row r="93" spans="2:17" ht="15.75" customHeight="1" x14ac:dyDescent="0.2">
      <c r="B93" s="219"/>
      <c r="C93" s="207"/>
      <c r="D93" s="224" t="s">
        <v>166</v>
      </c>
      <c r="E93" s="225"/>
      <c r="F93" s="226"/>
      <c r="G93" s="227">
        <v>2</v>
      </c>
      <c r="H93" s="228">
        <f t="shared" si="12"/>
        <v>0.2677376171352075</v>
      </c>
      <c r="J93" s="344"/>
      <c r="K93" s="344"/>
      <c r="L93" s="344"/>
      <c r="M93" s="371"/>
      <c r="N93" s="371"/>
      <c r="O93" s="371"/>
      <c r="P93" s="207"/>
      <c r="Q93" s="207"/>
    </row>
    <row r="94" spans="2:17" ht="15.75" customHeight="1" x14ac:dyDescent="0.2">
      <c r="B94" s="219"/>
      <c r="C94" s="207"/>
      <c r="D94" s="224" t="s">
        <v>293</v>
      </c>
      <c r="E94" s="225"/>
      <c r="F94" s="226"/>
      <c r="G94" s="227">
        <v>1</v>
      </c>
      <c r="H94" s="228">
        <f t="shared" si="12"/>
        <v>0.13386880856760375</v>
      </c>
      <c r="J94" s="344"/>
      <c r="K94" s="344"/>
      <c r="L94" s="344"/>
      <c r="M94" s="371"/>
      <c r="N94" s="371"/>
      <c r="O94" s="371"/>
      <c r="P94" s="207"/>
      <c r="Q94" s="207"/>
    </row>
    <row r="95" spans="2:17" ht="15.75" customHeight="1" x14ac:dyDescent="0.2">
      <c r="D95" s="224" t="s">
        <v>129</v>
      </c>
      <c r="E95" s="225"/>
      <c r="F95" s="226"/>
      <c r="G95" s="227">
        <v>3</v>
      </c>
      <c r="H95" s="228">
        <f t="shared" si="12"/>
        <v>0.40160642570281124</v>
      </c>
      <c r="J95" s="385"/>
      <c r="K95" s="385"/>
      <c r="L95" s="385"/>
      <c r="M95" s="384"/>
      <c r="N95" s="384"/>
      <c r="O95" s="384"/>
      <c r="P95" s="207"/>
      <c r="Q95" s="207"/>
    </row>
    <row r="96" spans="2:17" ht="15.75" customHeight="1" x14ac:dyDescent="0.2">
      <c r="C96" s="207"/>
      <c r="D96" s="224" t="s">
        <v>13</v>
      </c>
      <c r="E96" s="225"/>
      <c r="F96" s="226"/>
      <c r="G96" s="227">
        <v>7</v>
      </c>
      <c r="H96" s="228">
        <f t="shared" si="12"/>
        <v>0.93708165997322623</v>
      </c>
      <c r="J96" s="207"/>
      <c r="K96" s="207"/>
      <c r="L96" s="207"/>
      <c r="M96" s="207"/>
      <c r="N96" s="207"/>
      <c r="O96" s="207"/>
      <c r="P96" s="207"/>
      <c r="Q96" s="207"/>
    </row>
    <row r="97" spans="2:17" ht="15.75" customHeight="1" x14ac:dyDescent="0.2">
      <c r="D97" s="224" t="s">
        <v>164</v>
      </c>
      <c r="E97" s="225"/>
      <c r="F97" s="226"/>
      <c r="G97" s="227">
        <v>27</v>
      </c>
      <c r="H97" s="228">
        <f t="shared" si="12"/>
        <v>3.6144578313253013</v>
      </c>
      <c r="J97" s="207"/>
      <c r="K97" s="207"/>
      <c r="L97" s="207"/>
      <c r="M97" s="207"/>
      <c r="N97" s="207"/>
      <c r="O97" s="207"/>
      <c r="P97" s="207"/>
      <c r="Q97" s="207"/>
    </row>
    <row r="98" spans="2:17" ht="15.75" customHeight="1" x14ac:dyDescent="0.2">
      <c r="D98" s="224" t="s">
        <v>15</v>
      </c>
      <c r="E98" s="225"/>
      <c r="F98" s="226"/>
      <c r="G98" s="227">
        <v>22</v>
      </c>
      <c r="H98" s="228">
        <f t="shared" si="12"/>
        <v>2.9451137884872827</v>
      </c>
      <c r="J98" s="207"/>
      <c r="K98" s="207"/>
      <c r="L98" s="207"/>
      <c r="M98" s="207"/>
      <c r="N98" s="207"/>
      <c r="O98" s="207"/>
      <c r="P98" s="207"/>
      <c r="Q98" s="207"/>
    </row>
    <row r="99" spans="2:17" ht="15.75" customHeight="1" x14ac:dyDescent="0.2">
      <c r="D99" s="224" t="s">
        <v>174</v>
      </c>
      <c r="E99" s="225"/>
      <c r="F99" s="226"/>
      <c r="G99" s="227">
        <v>5</v>
      </c>
      <c r="H99" s="228">
        <f t="shared" si="12"/>
        <v>0.66934404283801874</v>
      </c>
      <c r="J99" s="207"/>
      <c r="K99" s="207"/>
      <c r="L99" s="207"/>
      <c r="M99" s="207"/>
      <c r="N99" s="207"/>
      <c r="O99" s="207"/>
      <c r="P99" s="207"/>
      <c r="Q99" s="207"/>
    </row>
    <row r="100" spans="2:17" ht="15.75" customHeight="1" x14ac:dyDescent="0.2">
      <c r="D100" s="224" t="s">
        <v>16</v>
      </c>
      <c r="E100" s="225"/>
      <c r="F100" s="226"/>
      <c r="G100" s="227">
        <v>16</v>
      </c>
      <c r="H100" s="228">
        <f t="shared" si="12"/>
        <v>2.14190093708166</v>
      </c>
    </row>
    <row r="101" spans="2:17" ht="15.75" customHeight="1" x14ac:dyDescent="0.2">
      <c r="D101" s="224" t="s">
        <v>185</v>
      </c>
      <c r="E101" s="225"/>
      <c r="F101" s="226"/>
      <c r="G101" s="227">
        <v>1</v>
      </c>
      <c r="H101" s="228">
        <f t="shared" si="12"/>
        <v>0.13386880856760375</v>
      </c>
    </row>
    <row r="102" spans="2:17" ht="15.75" customHeight="1" x14ac:dyDescent="0.2">
      <c r="C102" s="207"/>
      <c r="D102" s="224" t="s">
        <v>17</v>
      </c>
      <c r="E102" s="225"/>
      <c r="F102" s="226"/>
      <c r="G102" s="227">
        <v>4</v>
      </c>
      <c r="H102" s="228">
        <f t="shared" si="12"/>
        <v>0.53547523427041499</v>
      </c>
    </row>
    <row r="103" spans="2:17" ht="15.75" customHeight="1" x14ac:dyDescent="0.2">
      <c r="D103" s="224" t="s">
        <v>18</v>
      </c>
      <c r="E103" s="225"/>
      <c r="F103" s="226"/>
      <c r="G103" s="227">
        <v>264</v>
      </c>
      <c r="H103" s="228">
        <f t="shared" si="12"/>
        <v>35.341365461847388</v>
      </c>
    </row>
    <row r="104" spans="2:17" ht="15.75" customHeight="1" x14ac:dyDescent="0.2">
      <c r="D104" s="224" t="s">
        <v>255</v>
      </c>
      <c r="E104" s="225"/>
      <c r="F104" s="226"/>
      <c r="G104" s="227">
        <v>2</v>
      </c>
      <c r="H104" s="228">
        <f t="shared" si="12"/>
        <v>0.2677376171352075</v>
      </c>
    </row>
    <row r="105" spans="2:17" ht="15.75" customHeight="1" x14ac:dyDescent="0.2">
      <c r="C105" s="207"/>
      <c r="D105" s="224" t="s">
        <v>65</v>
      </c>
      <c r="E105" s="225"/>
      <c r="F105" s="226"/>
      <c r="G105" s="227">
        <v>6</v>
      </c>
      <c r="H105" s="228">
        <f t="shared" si="12"/>
        <v>0.80321285140562249</v>
      </c>
    </row>
    <row r="106" spans="2:17" ht="15.75" customHeight="1" x14ac:dyDescent="0.2">
      <c r="C106" s="207"/>
      <c r="D106" s="224" t="s">
        <v>294</v>
      </c>
      <c r="E106" s="225"/>
      <c r="F106" s="226"/>
      <c r="G106" s="227">
        <v>2</v>
      </c>
      <c r="H106" s="228">
        <f t="shared" si="12"/>
        <v>0.2677376171352075</v>
      </c>
    </row>
    <row r="107" spans="2:17" ht="15.75" customHeight="1" x14ac:dyDescent="0.2">
      <c r="B107" s="219"/>
      <c r="C107" s="207"/>
      <c r="D107" s="224" t="s">
        <v>19</v>
      </c>
      <c r="E107" s="225"/>
      <c r="F107" s="226"/>
      <c r="G107" s="227">
        <v>30</v>
      </c>
      <c r="H107" s="228">
        <f t="shared" si="12"/>
        <v>4.0160642570281126</v>
      </c>
    </row>
    <row r="108" spans="2:17" ht="15.75" customHeight="1" x14ac:dyDescent="0.2">
      <c r="B108" s="219"/>
      <c r="C108" s="207"/>
      <c r="D108" s="224" t="s">
        <v>160</v>
      </c>
      <c r="E108" s="225"/>
      <c r="F108" s="226"/>
      <c r="G108" s="227">
        <v>5</v>
      </c>
      <c r="H108" s="228">
        <f t="shared" si="12"/>
        <v>0.66934404283801874</v>
      </c>
    </row>
    <row r="109" spans="2:17" ht="15.75" customHeight="1" x14ac:dyDescent="0.2">
      <c r="D109" s="224" t="s">
        <v>20</v>
      </c>
      <c r="E109" s="225"/>
      <c r="F109" s="226"/>
      <c r="G109" s="227">
        <v>11</v>
      </c>
      <c r="H109" s="228">
        <f t="shared" si="12"/>
        <v>1.4725568942436413</v>
      </c>
    </row>
    <row r="110" spans="2:17" ht="15.75" customHeight="1" x14ac:dyDescent="0.2">
      <c r="D110" s="224" t="s">
        <v>22</v>
      </c>
      <c r="E110" s="225"/>
      <c r="F110" s="226"/>
      <c r="G110" s="227">
        <v>8</v>
      </c>
      <c r="H110" s="228">
        <f t="shared" si="12"/>
        <v>1.07095046854083</v>
      </c>
    </row>
    <row r="111" spans="2:17" ht="15.75" customHeight="1" x14ac:dyDescent="0.2">
      <c r="D111" s="224" t="s">
        <v>23</v>
      </c>
      <c r="E111" s="225"/>
      <c r="F111" s="226"/>
      <c r="G111" s="227">
        <v>5</v>
      </c>
      <c r="H111" s="228">
        <f t="shared" si="12"/>
        <v>0.66934404283801874</v>
      </c>
    </row>
    <row r="112" spans="2:17" ht="15.75" customHeight="1" x14ac:dyDescent="0.2">
      <c r="D112" s="224" t="s">
        <v>259</v>
      </c>
      <c r="E112" s="225"/>
      <c r="F112" s="226"/>
      <c r="G112" s="227">
        <v>2</v>
      </c>
      <c r="H112" s="228">
        <f t="shared" si="12"/>
        <v>0.2677376171352075</v>
      </c>
    </row>
    <row r="113" spans="3:10" ht="15.75" customHeight="1" x14ac:dyDescent="0.2">
      <c r="D113" s="224" t="s">
        <v>24</v>
      </c>
      <c r="E113" s="225"/>
      <c r="F113" s="226"/>
      <c r="G113" s="227">
        <v>1</v>
      </c>
      <c r="H113" s="228">
        <f t="shared" si="12"/>
        <v>0.13386880856760375</v>
      </c>
    </row>
    <row r="114" spans="3:10" ht="15.75" customHeight="1" x14ac:dyDescent="0.2">
      <c r="C114" s="207"/>
      <c r="D114" s="224" t="s">
        <v>55</v>
      </c>
      <c r="E114" s="225"/>
      <c r="F114" s="226"/>
      <c r="G114" s="227">
        <v>12</v>
      </c>
      <c r="H114" s="228">
        <f t="shared" si="12"/>
        <v>1.606425702811245</v>
      </c>
    </row>
    <row r="115" spans="3:10" ht="15.75" customHeight="1" x14ac:dyDescent="0.2">
      <c r="D115" s="224" t="s">
        <v>25</v>
      </c>
      <c r="E115" s="225"/>
      <c r="F115" s="226"/>
      <c r="G115" s="227">
        <v>52</v>
      </c>
      <c r="H115" s="228">
        <f t="shared" si="12"/>
        <v>6.9611780455153953</v>
      </c>
    </row>
    <row r="116" spans="3:10" ht="15.75" customHeight="1" x14ac:dyDescent="0.2">
      <c r="D116" s="224" t="s">
        <v>168</v>
      </c>
      <c r="E116" s="225"/>
      <c r="F116" s="226"/>
      <c r="G116" s="227">
        <v>6</v>
      </c>
      <c r="H116" s="228">
        <f t="shared" si="12"/>
        <v>0.80321285140562249</v>
      </c>
    </row>
    <row r="117" spans="3:10" ht="15.75" customHeight="1" x14ac:dyDescent="0.2">
      <c r="C117" s="207"/>
      <c r="D117" s="224" t="s">
        <v>66</v>
      </c>
      <c r="E117" s="225"/>
      <c r="F117" s="295"/>
      <c r="G117" s="365">
        <v>7</v>
      </c>
      <c r="H117" s="228">
        <f t="shared" si="12"/>
        <v>0.93708165997322623</v>
      </c>
    </row>
    <row r="118" spans="3:10" ht="15.75" customHeight="1" x14ac:dyDescent="0.2">
      <c r="D118" s="773" t="s">
        <v>67</v>
      </c>
      <c r="E118" s="211"/>
      <c r="F118" s="774"/>
      <c r="G118" s="775">
        <v>5</v>
      </c>
      <c r="H118" s="776">
        <f t="shared" si="12"/>
        <v>0.66934404283801874</v>
      </c>
    </row>
    <row r="119" spans="3:10" ht="15" customHeight="1" x14ac:dyDescent="0.2">
      <c r="C119" s="207"/>
      <c r="D119" s="207"/>
      <c r="E119" s="207"/>
      <c r="F119" s="207"/>
      <c r="G119" s="349"/>
      <c r="H119" s="348"/>
    </row>
    <row r="120" spans="3:10" ht="15.75" customHeight="1" x14ac:dyDescent="0.2">
      <c r="D120" s="210" t="s">
        <v>229</v>
      </c>
      <c r="E120" s="210"/>
      <c r="F120" s="207"/>
      <c r="G120" s="207"/>
      <c r="H120" s="207"/>
    </row>
    <row r="121" spans="3:10" ht="6.95" customHeight="1" x14ac:dyDescent="0.2">
      <c r="C121" s="207"/>
      <c r="D121" s="211"/>
      <c r="E121" s="211"/>
      <c r="F121" s="211"/>
      <c r="G121" s="207"/>
      <c r="H121" s="207"/>
    </row>
    <row r="122" spans="3:10" ht="18" customHeight="1" x14ac:dyDescent="0.2">
      <c r="C122" s="212"/>
      <c r="D122" s="830" t="s">
        <v>91</v>
      </c>
      <c r="E122" s="830"/>
      <c r="F122" s="831"/>
      <c r="G122" s="343" t="s">
        <v>90</v>
      </c>
      <c r="H122" s="343" t="s">
        <v>64</v>
      </c>
      <c r="J122" s="213"/>
    </row>
    <row r="123" spans="3:10" ht="15.75" customHeight="1" x14ac:dyDescent="0.2">
      <c r="D123" s="214"/>
      <c r="E123" s="215"/>
      <c r="F123" s="216" t="s">
        <v>47</v>
      </c>
      <c r="G123" s="217">
        <f>+$G$85</f>
        <v>747</v>
      </c>
      <c r="H123" s="218">
        <f t="shared" ref="H123:H149" si="13">(G123*100)/$G$85</f>
        <v>100</v>
      </c>
      <c r="I123" s="219"/>
    </row>
    <row r="124" spans="3:10" ht="15.75" customHeight="1" x14ac:dyDescent="0.2">
      <c r="D124" s="497" t="s">
        <v>161</v>
      </c>
      <c r="E124" s="498"/>
      <c r="F124" s="766"/>
      <c r="G124" s="767">
        <v>1</v>
      </c>
      <c r="H124" s="499">
        <f t="shared" si="13"/>
        <v>0.13386880856760375</v>
      </c>
    </row>
    <row r="125" spans="3:10" ht="15.75" customHeight="1" x14ac:dyDescent="0.2">
      <c r="D125" s="224" t="s">
        <v>187</v>
      </c>
      <c r="E125" s="225"/>
      <c r="F125" s="295"/>
      <c r="G125" s="365">
        <v>1</v>
      </c>
      <c r="H125" s="228">
        <f t="shared" si="13"/>
        <v>0.13386880856760375</v>
      </c>
    </row>
    <row r="126" spans="3:10" ht="15.75" customHeight="1" x14ac:dyDescent="0.2">
      <c r="D126" s="224" t="s">
        <v>295</v>
      </c>
      <c r="E126" s="225"/>
      <c r="F126" s="295"/>
      <c r="G126" s="365">
        <v>2</v>
      </c>
      <c r="H126" s="228">
        <f t="shared" si="13"/>
        <v>0.2677376171352075</v>
      </c>
    </row>
    <row r="127" spans="3:10" ht="15.75" customHeight="1" x14ac:dyDescent="0.2">
      <c r="D127" s="224" t="s">
        <v>26</v>
      </c>
      <c r="E127" s="225"/>
      <c r="F127" s="295"/>
      <c r="G127" s="365">
        <v>29</v>
      </c>
      <c r="H127" s="228">
        <f t="shared" si="13"/>
        <v>3.8821954484605086</v>
      </c>
    </row>
    <row r="128" spans="3:10" ht="15.75" customHeight="1" x14ac:dyDescent="0.2">
      <c r="D128" s="224" t="s">
        <v>68</v>
      </c>
      <c r="E128" s="225"/>
      <c r="F128" s="295"/>
      <c r="G128" s="365">
        <v>7</v>
      </c>
      <c r="H128" s="228">
        <f t="shared" si="13"/>
        <v>0.93708165997322623</v>
      </c>
    </row>
    <row r="129" spans="3:12" ht="15.75" customHeight="1" x14ac:dyDescent="0.2">
      <c r="D129" s="224" t="s">
        <v>111</v>
      </c>
      <c r="E129" s="225"/>
      <c r="F129" s="295"/>
      <c r="G129" s="365">
        <v>3</v>
      </c>
      <c r="H129" s="228">
        <f t="shared" si="13"/>
        <v>0.40160642570281124</v>
      </c>
    </row>
    <row r="130" spans="3:12" ht="15.75" customHeight="1" x14ac:dyDescent="0.2">
      <c r="D130" s="224" t="s">
        <v>69</v>
      </c>
      <c r="E130" s="225"/>
      <c r="F130" s="295"/>
      <c r="G130" s="365">
        <v>6</v>
      </c>
      <c r="H130" s="228">
        <f t="shared" si="13"/>
        <v>0.80321285140562249</v>
      </c>
    </row>
    <row r="131" spans="3:12" ht="15.75" customHeight="1" x14ac:dyDescent="0.2">
      <c r="D131" s="224" t="s">
        <v>296</v>
      </c>
      <c r="E131" s="225"/>
      <c r="F131" s="295"/>
      <c r="G131" s="365">
        <v>1</v>
      </c>
      <c r="H131" s="228">
        <f t="shared" si="13"/>
        <v>0.13386880856760375</v>
      </c>
    </row>
    <row r="132" spans="3:12" ht="15.75" customHeight="1" x14ac:dyDescent="0.2">
      <c r="D132" s="224" t="s">
        <v>297</v>
      </c>
      <c r="E132" s="225"/>
      <c r="F132" s="295"/>
      <c r="G132" s="365">
        <v>2</v>
      </c>
      <c r="H132" s="228">
        <f t="shared" si="13"/>
        <v>0.2677376171352075</v>
      </c>
    </row>
    <row r="133" spans="3:12" ht="15.75" customHeight="1" x14ac:dyDescent="0.2">
      <c r="D133" s="224" t="s">
        <v>169</v>
      </c>
      <c r="E133" s="225"/>
      <c r="F133" s="295"/>
      <c r="G133" s="365">
        <v>11</v>
      </c>
      <c r="H133" s="228">
        <f t="shared" si="13"/>
        <v>1.4725568942436413</v>
      </c>
    </row>
    <row r="134" spans="3:12" ht="15.75" customHeight="1" x14ac:dyDescent="0.2">
      <c r="D134" s="224" t="s">
        <v>28</v>
      </c>
      <c r="E134" s="225"/>
      <c r="F134" s="295"/>
      <c r="G134" s="365">
        <v>7</v>
      </c>
      <c r="H134" s="228">
        <f t="shared" si="13"/>
        <v>0.93708165997322623</v>
      </c>
    </row>
    <row r="135" spans="3:12" ht="15.75" customHeight="1" x14ac:dyDescent="0.2">
      <c r="D135" s="224" t="s">
        <v>70</v>
      </c>
      <c r="E135" s="225"/>
      <c r="F135" s="295"/>
      <c r="G135" s="365">
        <v>12</v>
      </c>
      <c r="H135" s="228">
        <f t="shared" si="13"/>
        <v>1.606425702811245</v>
      </c>
    </row>
    <row r="136" spans="3:12" ht="15.75" customHeight="1" x14ac:dyDescent="0.2">
      <c r="D136" s="224" t="s">
        <v>29</v>
      </c>
      <c r="E136" s="225"/>
      <c r="F136" s="295"/>
      <c r="G136" s="365">
        <v>5</v>
      </c>
      <c r="H136" s="228">
        <f t="shared" si="13"/>
        <v>0.66934404283801874</v>
      </c>
    </row>
    <row r="137" spans="3:12" ht="15.75" customHeight="1" x14ac:dyDescent="0.2">
      <c r="D137" s="224" t="s">
        <v>298</v>
      </c>
      <c r="E137" s="225"/>
      <c r="F137" s="295"/>
      <c r="G137" s="365">
        <v>1</v>
      </c>
      <c r="H137" s="228">
        <f t="shared" si="13"/>
        <v>0.13386880856760375</v>
      </c>
    </row>
    <row r="138" spans="3:12" ht="15.75" customHeight="1" x14ac:dyDescent="0.2">
      <c r="D138" s="224" t="s">
        <v>31</v>
      </c>
      <c r="E138" s="225"/>
      <c r="F138" s="295"/>
      <c r="G138" s="365">
        <v>33</v>
      </c>
      <c r="H138" s="228">
        <f t="shared" si="13"/>
        <v>4.4176706827309236</v>
      </c>
    </row>
    <row r="139" spans="3:12" ht="15.75" customHeight="1" x14ac:dyDescent="0.2">
      <c r="D139" s="224" t="s">
        <v>32</v>
      </c>
      <c r="E139" s="225"/>
      <c r="F139" s="295"/>
      <c r="G139" s="365">
        <v>17</v>
      </c>
      <c r="H139" s="228">
        <f t="shared" si="13"/>
        <v>2.2757697456492636</v>
      </c>
    </row>
    <row r="140" spans="3:12" ht="15.75" customHeight="1" x14ac:dyDescent="0.2">
      <c r="D140" s="224" t="s">
        <v>33</v>
      </c>
      <c r="E140" s="225"/>
      <c r="F140" s="295"/>
      <c r="G140" s="365">
        <v>17</v>
      </c>
      <c r="H140" s="228">
        <f t="shared" si="13"/>
        <v>2.2757697456492636</v>
      </c>
    </row>
    <row r="141" spans="3:12" ht="15.75" customHeight="1" x14ac:dyDescent="0.2">
      <c r="D141" s="224" t="s">
        <v>256</v>
      </c>
      <c r="E141" s="225"/>
      <c r="F141" s="295"/>
      <c r="G141" s="365">
        <v>5</v>
      </c>
      <c r="H141" s="228">
        <f t="shared" si="13"/>
        <v>0.66934404283801874</v>
      </c>
    </row>
    <row r="142" spans="3:12" ht="15.75" customHeight="1" x14ac:dyDescent="0.2">
      <c r="D142" s="224" t="s">
        <v>118</v>
      </c>
      <c r="E142" s="225"/>
      <c r="F142" s="260"/>
      <c r="G142" s="366">
        <v>6</v>
      </c>
      <c r="H142" s="228">
        <f t="shared" si="13"/>
        <v>0.80321285140562249</v>
      </c>
      <c r="L142" s="219"/>
    </row>
    <row r="143" spans="3:12" s="219" customFormat="1" ht="15.75" customHeight="1" x14ac:dyDescent="0.2">
      <c r="C143" s="206"/>
      <c r="D143" s="224" t="s">
        <v>257</v>
      </c>
      <c r="E143" s="225"/>
      <c r="F143" s="260"/>
      <c r="G143" s="225">
        <v>1</v>
      </c>
      <c r="H143" s="228">
        <f t="shared" si="13"/>
        <v>0.13386880856760375</v>
      </c>
    </row>
    <row r="144" spans="3:12" ht="15.75" customHeight="1" x14ac:dyDescent="0.2">
      <c r="D144" s="224" t="s">
        <v>34</v>
      </c>
      <c r="E144" s="225"/>
      <c r="F144" s="295"/>
      <c r="G144" s="365">
        <v>8</v>
      </c>
      <c r="H144" s="228">
        <f t="shared" si="13"/>
        <v>1.07095046854083</v>
      </c>
    </row>
    <row r="145" spans="2:9" ht="15.75" customHeight="1" x14ac:dyDescent="0.2">
      <c r="D145" s="224" t="s">
        <v>188</v>
      </c>
      <c r="E145" s="225"/>
      <c r="F145" s="295"/>
      <c r="G145" s="365">
        <v>4</v>
      </c>
      <c r="H145" s="228">
        <f t="shared" si="13"/>
        <v>0.53547523427041499</v>
      </c>
    </row>
    <row r="146" spans="2:9" ht="15.75" customHeight="1" x14ac:dyDescent="0.2">
      <c r="D146" s="224" t="s">
        <v>59</v>
      </c>
      <c r="E146" s="225"/>
      <c r="F146" s="295"/>
      <c r="G146" s="365">
        <v>3</v>
      </c>
      <c r="H146" s="228">
        <f t="shared" si="13"/>
        <v>0.40160642570281124</v>
      </c>
    </row>
    <row r="147" spans="2:9" ht="15.75" customHeight="1" x14ac:dyDescent="0.2">
      <c r="D147" s="224" t="s">
        <v>35</v>
      </c>
      <c r="E147" s="225"/>
      <c r="F147" s="295"/>
      <c r="G147" s="365">
        <v>9</v>
      </c>
      <c r="H147" s="228">
        <f t="shared" si="13"/>
        <v>1.2048192771084338</v>
      </c>
    </row>
    <row r="148" spans="2:9" ht="15.75" customHeight="1" x14ac:dyDescent="0.2">
      <c r="D148" s="224" t="s">
        <v>36</v>
      </c>
      <c r="E148" s="225"/>
      <c r="F148" s="295"/>
      <c r="G148" s="365">
        <v>4</v>
      </c>
      <c r="H148" s="228">
        <f t="shared" si="13"/>
        <v>0.53547523427041499</v>
      </c>
    </row>
    <row r="149" spans="2:9" ht="15.75" customHeight="1" x14ac:dyDescent="0.2">
      <c r="D149" s="773" t="s">
        <v>37</v>
      </c>
      <c r="E149" s="211"/>
      <c r="F149" s="774"/>
      <c r="G149" s="775">
        <v>1</v>
      </c>
      <c r="H149" s="776">
        <f t="shared" si="13"/>
        <v>0.13386880856760375</v>
      </c>
    </row>
    <row r="150" spans="2:9" ht="15.95" customHeight="1" x14ac:dyDescent="0.2">
      <c r="D150" s="39" t="s">
        <v>203</v>
      </c>
      <c r="E150" s="229"/>
    </row>
    <row r="151" spans="2:9" ht="15.95" customHeight="1" x14ac:dyDescent="0.2">
      <c r="D151" s="266" t="s">
        <v>180</v>
      </c>
      <c r="E151" s="229"/>
    </row>
    <row r="152" spans="2:9" ht="15.95" customHeight="1" x14ac:dyDescent="0.2">
      <c r="D152" s="210" t="s">
        <v>356</v>
      </c>
      <c r="E152" s="210"/>
      <c r="F152" s="219"/>
      <c r="G152" s="219"/>
      <c r="H152" s="235"/>
    </row>
    <row r="153" spans="2:9" ht="6.95" customHeight="1" x14ac:dyDescent="0.2"/>
    <row r="154" spans="2:9" ht="15.95" customHeight="1" x14ac:dyDescent="0.2">
      <c r="D154" s="442"/>
      <c r="E154" s="439"/>
      <c r="F154" s="232"/>
      <c r="G154" s="233" t="s">
        <v>90</v>
      </c>
      <c r="H154" s="518"/>
      <c r="I154" s="219"/>
    </row>
    <row r="155" spans="2:9" ht="15.95" customHeight="1" x14ac:dyDescent="0.2">
      <c r="D155" s="440" t="s">
        <v>212</v>
      </c>
      <c r="E155" s="441"/>
      <c r="F155" s="367"/>
      <c r="G155" s="778">
        <v>46</v>
      </c>
      <c r="H155" s="219"/>
      <c r="I155" s="219"/>
    </row>
    <row r="156" spans="2:9" ht="15.95" customHeight="1" x14ac:dyDescent="0.2">
      <c r="B156" s="219"/>
      <c r="D156" s="437" t="s">
        <v>224</v>
      </c>
      <c r="E156" s="438"/>
      <c r="F156" s="446"/>
      <c r="G156" s="779">
        <f>G155/F21</f>
        <v>6.1579651941097727E-2</v>
      </c>
      <c r="H156" s="219"/>
      <c r="I156" s="219"/>
    </row>
    <row r="157" spans="2:9" ht="15.95" customHeight="1" x14ac:dyDescent="0.2">
      <c r="D157" s="368" t="s">
        <v>225</v>
      </c>
      <c r="E157" s="229"/>
    </row>
    <row r="158" spans="2:9" ht="15.95" customHeight="1" x14ac:dyDescent="0.2">
      <c r="D158" s="229" t="s">
        <v>205</v>
      </c>
      <c r="E158" s="266"/>
    </row>
    <row r="159" spans="2:9" ht="15.95" customHeight="1" x14ac:dyDescent="0.2">
      <c r="D159" s="266" t="s">
        <v>180</v>
      </c>
      <c r="E159" s="267"/>
    </row>
    <row r="160" spans="2:9" ht="15.95" customHeight="1" x14ac:dyDescent="0.2"/>
    <row r="161" spans="2:12" ht="6.95" customHeight="1" x14ac:dyDescent="0.2"/>
    <row r="162" spans="2:12" ht="15.95" customHeight="1" x14ac:dyDescent="0.2"/>
    <row r="163" spans="2:12" ht="15.95" customHeight="1" x14ac:dyDescent="0.2"/>
    <row r="164" spans="2:12" ht="15.95" customHeight="1" x14ac:dyDescent="0.2"/>
    <row r="165" spans="2:12" ht="15.95" customHeight="1" x14ac:dyDescent="0.2">
      <c r="B165" s="219"/>
    </row>
    <row r="166" spans="2:12" ht="15.95" customHeight="1" x14ac:dyDescent="0.2"/>
    <row r="167" spans="2:12" ht="15.95" customHeight="1" x14ac:dyDescent="0.2"/>
    <row r="168" spans="2:12" ht="15.95" customHeight="1" x14ac:dyDescent="0.2">
      <c r="K168" s="219"/>
      <c r="L168" s="219"/>
    </row>
    <row r="169" spans="2:12" ht="15.95" customHeight="1" x14ac:dyDescent="0.2"/>
    <row r="170" spans="2:12" ht="15.95" customHeight="1" x14ac:dyDescent="0.2"/>
    <row r="171" spans="2:12" ht="15.95" customHeight="1" x14ac:dyDescent="0.2"/>
    <row r="172" spans="2:12" ht="15.95" customHeight="1" x14ac:dyDescent="0.2"/>
    <row r="173" spans="2:12" ht="15.95" customHeight="1" x14ac:dyDescent="0.2"/>
    <row r="174" spans="2:12" ht="15.95" customHeight="1" x14ac:dyDescent="0.2"/>
    <row r="175" spans="2:12" ht="15.95" customHeight="1" x14ac:dyDescent="0.2"/>
    <row r="176" spans="2:12"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row r="519" ht="15.95" customHeight="1" x14ac:dyDescent="0.2"/>
    <row r="520" ht="15.95" customHeight="1" x14ac:dyDescent="0.2"/>
    <row r="521" ht="15.95" customHeight="1" x14ac:dyDescent="0.2"/>
    <row r="522" ht="15.95" customHeight="1" x14ac:dyDescent="0.2"/>
    <row r="523" ht="15.95" customHeight="1" x14ac:dyDescent="0.2"/>
    <row r="524" ht="15.95" customHeight="1" x14ac:dyDescent="0.2"/>
  </sheetData>
  <mergeCells count="2">
    <mergeCell ref="D84:F84"/>
    <mergeCell ref="D122:F122"/>
  </mergeCells>
  <pageMargins left="0.6692913385826772" right="0.47244094488188981" top="0.39370078740157483" bottom="0.6692913385826772" header="0" footer="0"/>
  <pageSetup paperSize="9" fitToHeight="0" orientation="portrait" r:id="rId1"/>
  <headerFooter alignWithMargins="0"/>
  <rowBreaks count="5" manualBreakCount="5">
    <brk id="24" min="2" max="10" man="1"/>
    <brk id="54" min="2" max="10" man="1"/>
    <brk id="81" max="16383" man="1"/>
    <brk id="119" max="16383" man="1"/>
    <brk id="151" max="16383" man="1"/>
  </rowBreaks>
  <ignoredErrors>
    <ignoredError sqref="H30"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8"/>
  <sheetViews>
    <sheetView showGridLines="0" zoomScaleNormal="100" workbookViewId="0"/>
  </sheetViews>
  <sheetFormatPr baseColWidth="10" defaultColWidth="9.140625" defaultRowHeight="12" x14ac:dyDescent="0.2"/>
  <cols>
    <col min="1" max="1" width="11.42578125" style="206" customWidth="1"/>
    <col min="2" max="2" width="5.7109375" style="206" customWidth="1"/>
    <col min="3" max="3" width="4" style="206" customWidth="1"/>
    <col min="4" max="4" width="3.28515625" style="206" customWidth="1"/>
    <col min="5" max="5" width="13.7109375" style="206" customWidth="1"/>
    <col min="6" max="10" width="11" style="206" customWidth="1"/>
    <col min="11" max="11" width="8.42578125" style="206" customWidth="1"/>
    <col min="12" max="12" width="6.28515625" style="206" customWidth="1"/>
    <col min="13" max="16384" width="9.140625" style="206"/>
  </cols>
  <sheetData>
    <row r="1" spans="1:15" ht="15.95" customHeight="1" x14ac:dyDescent="0.2">
      <c r="A1" s="204"/>
      <c r="B1" s="205"/>
      <c r="C1" s="205"/>
      <c r="D1" s="205"/>
      <c r="E1" s="205"/>
      <c r="F1" s="205"/>
      <c r="G1" s="205"/>
      <c r="H1" s="205"/>
    </row>
    <row r="2" spans="1:15" ht="12" customHeight="1" x14ac:dyDescent="0.2">
      <c r="B2" s="205"/>
      <c r="C2" s="207"/>
      <c r="D2" s="207"/>
      <c r="E2" s="207"/>
      <c r="F2" s="207"/>
      <c r="G2" s="207"/>
      <c r="H2" s="207"/>
    </row>
    <row r="3" spans="1:15" ht="12" customHeight="1" x14ac:dyDescent="0.2">
      <c r="B3" s="205"/>
      <c r="C3" s="207"/>
      <c r="D3" s="207"/>
      <c r="E3" s="207"/>
      <c r="F3" s="207"/>
      <c r="G3" s="207"/>
      <c r="H3" s="207"/>
      <c r="K3" s="205"/>
      <c r="L3" s="205"/>
    </row>
    <row r="4" spans="1:15" ht="12" customHeight="1" x14ac:dyDescent="0.2">
      <c r="B4" s="205"/>
      <c r="C4" s="207"/>
      <c r="D4" s="207"/>
      <c r="E4" s="207"/>
      <c r="F4" s="207"/>
      <c r="G4" s="207"/>
      <c r="H4" s="207"/>
    </row>
    <row r="5" spans="1:15" ht="24" customHeight="1" x14ac:dyDescent="0.2"/>
    <row r="6" spans="1:15" ht="18" customHeight="1" x14ac:dyDescent="0.2">
      <c r="C6" s="208" t="s">
        <v>46</v>
      </c>
    </row>
    <row r="7" spans="1:15" ht="18" customHeight="1" x14ac:dyDescent="0.2">
      <c r="C7" s="209" t="s">
        <v>48</v>
      </c>
    </row>
    <row r="8" spans="1:15" ht="18" customHeight="1" x14ac:dyDescent="0.2">
      <c r="C8" s="677"/>
      <c r="D8" s="219"/>
      <c r="E8" s="219"/>
      <c r="F8" s="219"/>
      <c r="G8" s="219"/>
      <c r="H8" s="219"/>
      <c r="I8" s="219"/>
      <c r="J8" s="219"/>
      <c r="K8" s="219"/>
      <c r="L8" s="219"/>
      <c r="M8" s="219"/>
      <c r="N8" s="219"/>
      <c r="O8" s="219"/>
    </row>
    <row r="9" spans="1:15" ht="15.75" customHeight="1" x14ac:dyDescent="0.2">
      <c r="C9" s="677"/>
      <c r="D9" s="219"/>
      <c r="E9" s="219"/>
      <c r="F9" s="219"/>
      <c r="G9" s="219"/>
      <c r="H9" s="219"/>
      <c r="I9" s="219"/>
      <c r="J9" s="219"/>
      <c r="K9" s="219"/>
      <c r="L9" s="219"/>
      <c r="M9" s="219"/>
      <c r="N9" s="219"/>
      <c r="O9" s="219"/>
    </row>
    <row r="10" spans="1:15" ht="15.75" customHeight="1" x14ac:dyDescent="0.2">
      <c r="C10" s="677"/>
      <c r="D10" s="219"/>
      <c r="E10" s="219"/>
      <c r="F10" s="219"/>
      <c r="G10" s="219"/>
      <c r="H10" s="219"/>
      <c r="I10" s="219"/>
      <c r="J10" s="219"/>
      <c r="K10" s="219"/>
      <c r="L10" s="219"/>
      <c r="M10" s="219"/>
      <c r="N10" s="219"/>
      <c r="O10" s="219"/>
    </row>
    <row r="11" spans="1:15" ht="6.75" customHeight="1" x14ac:dyDescent="0.2">
      <c r="C11" s="677"/>
      <c r="D11" s="219"/>
      <c r="E11" s="219"/>
      <c r="F11" s="219"/>
      <c r="G11" s="219"/>
      <c r="H11" s="219"/>
      <c r="I11" s="219"/>
      <c r="J11" s="219"/>
      <c r="K11" s="219"/>
      <c r="L11" s="219"/>
      <c r="M11" s="219"/>
      <c r="N11" s="219"/>
      <c r="O11" s="219"/>
    </row>
    <row r="12" spans="1:15" ht="15" customHeight="1" x14ac:dyDescent="0.2">
      <c r="D12" s="207"/>
      <c r="E12" s="207"/>
      <c r="F12" s="207"/>
      <c r="G12" s="207"/>
      <c r="H12" s="207"/>
    </row>
    <row r="13" spans="1:15" ht="15" customHeight="1" x14ac:dyDescent="0.2">
      <c r="C13" s="207"/>
    </row>
    <row r="14" spans="1:15" ht="6.75" customHeight="1" x14ac:dyDescent="0.2">
      <c r="D14" s="61"/>
    </row>
    <row r="15" spans="1:15" ht="20.25" customHeight="1" x14ac:dyDescent="0.2">
      <c r="D15" s="473" t="s">
        <v>190</v>
      </c>
      <c r="E15" s="474"/>
      <c r="F15" s="474"/>
      <c r="G15" s="425" t="s">
        <v>172</v>
      </c>
      <c r="H15" s="425" t="s">
        <v>90</v>
      </c>
      <c r="I15" s="425" t="s">
        <v>199</v>
      </c>
      <c r="J15" s="518"/>
    </row>
    <row r="16" spans="1:15" ht="15" customHeight="1" x14ac:dyDescent="0.2">
      <c r="D16" s="783" t="s">
        <v>214</v>
      </c>
      <c r="E16" s="728"/>
      <c r="F16" s="784"/>
      <c r="G16" s="785">
        <f>H16+I16</f>
        <v>9</v>
      </c>
      <c r="H16" s="786">
        <v>9</v>
      </c>
      <c r="I16" s="786">
        <v>0</v>
      </c>
    </row>
    <row r="17" spans="3:9" ht="15" customHeight="1" x14ac:dyDescent="0.2">
      <c r="D17" s="188" t="s">
        <v>215</v>
      </c>
      <c r="E17" s="643"/>
      <c r="F17" s="791"/>
      <c r="G17" s="792">
        <f>H17+I17</f>
        <v>10</v>
      </c>
      <c r="H17" s="793">
        <v>9</v>
      </c>
      <c r="I17" s="793">
        <v>1</v>
      </c>
    </row>
    <row r="18" spans="3:9" ht="15" customHeight="1" x14ac:dyDescent="0.2">
      <c r="D18" s="203" t="s">
        <v>94</v>
      </c>
      <c r="E18" s="30"/>
      <c r="F18" s="344"/>
      <c r="G18" s="33">
        <f>H18+I18</f>
        <v>7</v>
      </c>
      <c r="H18" s="648">
        <v>7</v>
      </c>
      <c r="I18" s="649">
        <v>0</v>
      </c>
    </row>
    <row r="19" spans="3:9" ht="15" customHeight="1" x14ac:dyDescent="0.2">
      <c r="C19" s="205"/>
      <c r="D19" s="455"/>
      <c r="E19" s="456" t="s">
        <v>47</v>
      </c>
      <c r="F19" s="436"/>
      <c r="G19" s="83">
        <f>H19+I19</f>
        <v>26</v>
      </c>
      <c r="H19" s="421">
        <f>SUM(H16:H18)</f>
        <v>25</v>
      </c>
      <c r="I19" s="421">
        <f>SUM(I16:I18)</f>
        <v>1</v>
      </c>
    </row>
    <row r="20" spans="3:9" ht="15" customHeight="1" x14ac:dyDescent="0.2">
      <c r="D20" s="229" t="s">
        <v>204</v>
      </c>
      <c r="E20" s="385"/>
      <c r="F20" s="385"/>
      <c r="G20" s="384"/>
      <c r="H20" s="384"/>
      <c r="I20" s="384"/>
    </row>
    <row r="21" spans="3:9" ht="15" customHeight="1" x14ac:dyDescent="0.2">
      <c r="D21" s="266" t="s">
        <v>181</v>
      </c>
      <c r="E21" s="385"/>
      <c r="F21" s="385"/>
      <c r="G21" s="384"/>
      <c r="H21" s="384"/>
      <c r="I21" s="384"/>
    </row>
    <row r="22" spans="3:9" ht="15" customHeight="1" x14ac:dyDescent="0.2">
      <c r="D22" s="266"/>
      <c r="E22" s="385"/>
      <c r="F22" s="385"/>
      <c r="G22" s="384"/>
      <c r="H22" s="384"/>
      <c r="I22" s="384"/>
    </row>
    <row r="23" spans="3:9" ht="15" customHeight="1" x14ac:dyDescent="0.2">
      <c r="D23" s="266"/>
      <c r="E23" s="385"/>
      <c r="F23" s="385"/>
      <c r="G23" s="384"/>
      <c r="H23" s="384"/>
      <c r="I23" s="384"/>
    </row>
    <row r="24" spans="3:9" ht="15" customHeight="1" x14ac:dyDescent="0.2">
      <c r="D24" s="266"/>
      <c r="E24" s="385"/>
      <c r="F24" s="385"/>
      <c r="G24" s="384"/>
      <c r="H24" s="384"/>
      <c r="I24" s="384"/>
    </row>
    <row r="25" spans="3:9" ht="15" customHeight="1" x14ac:dyDescent="0.2">
      <c r="D25" s="210" t="s">
        <v>230</v>
      </c>
      <c r="E25" s="210"/>
    </row>
    <row r="26" spans="3:9" ht="6.75" customHeight="1" x14ac:dyDescent="0.2"/>
    <row r="27" spans="3:9" ht="20.25" customHeight="1" x14ac:dyDescent="0.2">
      <c r="D27" s="283" t="s">
        <v>95</v>
      </c>
      <c r="E27" s="232"/>
      <c r="F27" s="233" t="s">
        <v>90</v>
      </c>
      <c r="G27" s="233" t="s">
        <v>64</v>
      </c>
      <c r="H27" s="518"/>
      <c r="I27" s="205"/>
    </row>
    <row r="28" spans="3:9" ht="15" customHeight="1" x14ac:dyDescent="0.2">
      <c r="D28" s="268" t="s">
        <v>137</v>
      </c>
      <c r="E28" s="258"/>
      <c r="F28" s="269">
        <v>1</v>
      </c>
      <c r="G28" s="270">
        <f>(F28*100)/$F$34</f>
        <v>4</v>
      </c>
      <c r="I28" s="205"/>
    </row>
    <row r="29" spans="3:9" ht="15" customHeight="1" x14ac:dyDescent="0.2">
      <c r="D29" s="271" t="s">
        <v>138</v>
      </c>
      <c r="E29" s="260"/>
      <c r="F29" s="246">
        <v>4</v>
      </c>
      <c r="G29" s="272">
        <f>(F29*100)/$F$34</f>
        <v>16</v>
      </c>
      <c r="H29" s="297"/>
      <c r="I29" s="205"/>
    </row>
    <row r="30" spans="3:9" ht="15" customHeight="1" x14ac:dyDescent="0.2">
      <c r="D30" s="271" t="s">
        <v>112</v>
      </c>
      <c r="E30" s="260"/>
      <c r="F30" s="246">
        <v>4</v>
      </c>
      <c r="G30" s="272">
        <f t="shared" ref="G30:G33" si="0">(F30*100)/$F$34</f>
        <v>16</v>
      </c>
      <c r="I30" s="205"/>
    </row>
    <row r="31" spans="3:9" ht="15" customHeight="1" x14ac:dyDescent="0.2">
      <c r="D31" s="271" t="s">
        <v>113</v>
      </c>
      <c r="E31" s="260"/>
      <c r="F31" s="246">
        <v>2</v>
      </c>
      <c r="G31" s="272">
        <f t="shared" si="0"/>
        <v>8</v>
      </c>
      <c r="I31" s="205"/>
    </row>
    <row r="32" spans="3:9" ht="15" customHeight="1" x14ac:dyDescent="0.2">
      <c r="D32" s="271" t="s">
        <v>114</v>
      </c>
      <c r="E32" s="260"/>
      <c r="F32" s="246">
        <v>7</v>
      </c>
      <c r="G32" s="272">
        <f t="shared" si="0"/>
        <v>28</v>
      </c>
      <c r="I32" s="205"/>
    </row>
    <row r="33" spans="3:11" ht="15" customHeight="1" x14ac:dyDescent="0.2">
      <c r="D33" s="262" t="s">
        <v>141</v>
      </c>
      <c r="E33" s="263"/>
      <c r="F33" s="247">
        <v>7</v>
      </c>
      <c r="G33" s="273">
        <f t="shared" si="0"/>
        <v>28</v>
      </c>
    </row>
    <row r="34" spans="3:11" ht="15" customHeight="1" x14ac:dyDescent="0.2">
      <c r="D34" s="264"/>
      <c r="E34" s="274" t="s">
        <v>86</v>
      </c>
      <c r="F34" s="265">
        <f>SUM(F28:F33)</f>
        <v>25</v>
      </c>
      <c r="G34" s="218">
        <f>SUM(G28:G33)</f>
        <v>100</v>
      </c>
    </row>
    <row r="35" spans="3:11" ht="15" customHeight="1" x14ac:dyDescent="0.2">
      <c r="C35" s="207"/>
      <c r="D35" s="229" t="s">
        <v>204</v>
      </c>
      <c r="E35" s="229"/>
    </row>
    <row r="36" spans="3:11" ht="15" customHeight="1" x14ac:dyDescent="0.2">
      <c r="C36" s="207"/>
      <c r="D36" s="266" t="s">
        <v>181</v>
      </c>
      <c r="E36" s="266"/>
    </row>
    <row r="37" spans="3:11" ht="14.25" customHeight="1" x14ac:dyDescent="0.2">
      <c r="C37" s="207"/>
      <c r="D37" s="266"/>
      <c r="E37" s="266"/>
    </row>
    <row r="38" spans="3:11" ht="15" customHeight="1" x14ac:dyDescent="0.2">
      <c r="C38" s="219"/>
      <c r="D38" s="210" t="s">
        <v>239</v>
      </c>
      <c r="E38" s="210"/>
      <c r="F38" s="219"/>
      <c r="G38" s="219"/>
      <c r="H38" s="219"/>
    </row>
    <row r="39" spans="3:11" ht="6.75" customHeight="1" x14ac:dyDescent="0.2"/>
    <row r="40" spans="3:11" ht="24" customHeight="1" x14ac:dyDescent="0.2">
      <c r="D40" s="230" t="s">
        <v>163</v>
      </c>
      <c r="E40" s="231"/>
      <c r="F40" s="256"/>
      <c r="G40" s="233" t="s">
        <v>90</v>
      </c>
      <c r="H40" s="233" t="s">
        <v>64</v>
      </c>
      <c r="I40" s="234" t="s">
        <v>74</v>
      </c>
      <c r="J40" s="518"/>
      <c r="K40" s="236"/>
    </row>
    <row r="41" spans="3:11" ht="15" customHeight="1" x14ac:dyDescent="0.2">
      <c r="D41" s="237" t="s">
        <v>76</v>
      </c>
      <c r="E41" s="238"/>
      <c r="F41" s="239"/>
      <c r="G41" s="241">
        <f>G42</f>
        <v>3</v>
      </c>
      <c r="H41" s="240">
        <f t="shared" ref="H41:H46" si="1">(G41*100)/$G$50</f>
        <v>37.5</v>
      </c>
      <c r="I41" s="240">
        <f>(G41*100)/$H$19</f>
        <v>12</v>
      </c>
    </row>
    <row r="42" spans="3:11" ht="15" customHeight="1" x14ac:dyDescent="0.2">
      <c r="D42" s="248"/>
      <c r="E42" s="313" t="s">
        <v>77</v>
      </c>
      <c r="F42" s="314"/>
      <c r="G42" s="241">
        <f>G43</f>
        <v>3</v>
      </c>
      <c r="H42" s="240">
        <f t="shared" si="1"/>
        <v>37.5</v>
      </c>
      <c r="I42" s="240">
        <f t="shared" ref="I42:I43" si="2">(G42*100)/$H$19</f>
        <v>12</v>
      </c>
    </row>
    <row r="43" spans="3:11" ht="15" customHeight="1" x14ac:dyDescent="0.2">
      <c r="D43" s="251"/>
      <c r="E43" s="252" t="s">
        <v>78</v>
      </c>
      <c r="F43" s="253"/>
      <c r="G43" s="246">
        <v>3</v>
      </c>
      <c r="H43" s="242">
        <f t="shared" si="1"/>
        <v>37.5</v>
      </c>
      <c r="I43" s="242">
        <f t="shared" si="2"/>
        <v>12</v>
      </c>
    </row>
    <row r="44" spans="3:11" ht="15" customHeight="1" x14ac:dyDescent="0.2">
      <c r="D44" s="237" t="s">
        <v>80</v>
      </c>
      <c r="E44" s="238"/>
      <c r="F44" s="239"/>
      <c r="G44" s="241">
        <f>G45</f>
        <v>5</v>
      </c>
      <c r="H44" s="240">
        <f t="shared" si="1"/>
        <v>62.5</v>
      </c>
      <c r="I44" s="240">
        <f>(G44*100)/$H$19</f>
        <v>20</v>
      </c>
    </row>
    <row r="45" spans="3:11" ht="15" customHeight="1" x14ac:dyDescent="0.2">
      <c r="D45" s="248"/>
      <c r="E45" s="313" t="s">
        <v>81</v>
      </c>
      <c r="F45" s="314"/>
      <c r="G45" s="241">
        <f>SUM(G46:G49)</f>
        <v>5</v>
      </c>
      <c r="H45" s="240">
        <f t="shared" si="1"/>
        <v>62.5</v>
      </c>
      <c r="I45" s="240">
        <f t="shared" ref="I45:I49" si="3">(G45*100)/$H$19</f>
        <v>20</v>
      </c>
    </row>
    <row r="46" spans="3:11" ht="15" customHeight="1" x14ac:dyDescent="0.2">
      <c r="D46" s="532"/>
      <c r="E46" s="447" t="s">
        <v>130</v>
      </c>
      <c r="F46" s="448"/>
      <c r="G46" s="370">
        <v>1</v>
      </c>
      <c r="H46" s="242">
        <f t="shared" si="1"/>
        <v>12.5</v>
      </c>
      <c r="I46" s="242">
        <f t="shared" si="3"/>
        <v>4</v>
      </c>
    </row>
    <row r="47" spans="3:11" ht="15" customHeight="1" x14ac:dyDescent="0.2">
      <c r="D47" s="251"/>
      <c r="E47" s="252" t="s">
        <v>84</v>
      </c>
      <c r="F47" s="253"/>
      <c r="G47" s="246">
        <v>1</v>
      </c>
      <c r="H47" s="245">
        <f t="shared" ref="H47:H49" si="4">(G47*100)/$G$50</f>
        <v>12.5</v>
      </c>
      <c r="I47" s="245">
        <f t="shared" si="3"/>
        <v>4</v>
      </c>
    </row>
    <row r="48" spans="3:11" ht="15" customHeight="1" x14ac:dyDescent="0.2">
      <c r="D48" s="251"/>
      <c r="E48" s="252" t="s">
        <v>248</v>
      </c>
      <c r="F48" s="253"/>
      <c r="G48" s="246">
        <v>1</v>
      </c>
      <c r="H48" s="245">
        <f t="shared" si="4"/>
        <v>12.5</v>
      </c>
      <c r="I48" s="245">
        <f t="shared" si="3"/>
        <v>4</v>
      </c>
    </row>
    <row r="49" spans="2:10" ht="15" customHeight="1" x14ac:dyDescent="0.2">
      <c r="D49" s="454"/>
      <c r="E49" s="486" t="s">
        <v>142</v>
      </c>
      <c r="F49" s="788"/>
      <c r="G49" s="369">
        <v>2</v>
      </c>
      <c r="H49" s="772">
        <f t="shared" si="4"/>
        <v>25</v>
      </c>
      <c r="I49" s="772">
        <f t="shared" si="3"/>
        <v>8</v>
      </c>
    </row>
    <row r="50" spans="2:10" ht="15" customHeight="1" x14ac:dyDescent="0.2">
      <c r="C50" s="212"/>
      <c r="D50" s="449"/>
      <c r="E50" s="450"/>
      <c r="F50" s="451" t="s">
        <v>86</v>
      </c>
      <c r="G50" s="452">
        <f>G41+G44</f>
        <v>8</v>
      </c>
      <c r="H50" s="255">
        <f>G50*100/$G$50</f>
        <v>100</v>
      </c>
      <c r="I50" s="519">
        <f>(G50*100)/$H$19</f>
        <v>32</v>
      </c>
    </row>
    <row r="51" spans="2:10" ht="15" customHeight="1" x14ac:dyDescent="0.2">
      <c r="D51" s="229" t="s">
        <v>203</v>
      </c>
      <c r="E51" s="229"/>
    </row>
    <row r="52" spans="2:10" ht="15" customHeight="1" x14ac:dyDescent="0.2">
      <c r="D52" s="266" t="s">
        <v>180</v>
      </c>
      <c r="E52" s="229"/>
    </row>
    <row r="53" spans="2:10" ht="15.75" customHeight="1" x14ac:dyDescent="0.2">
      <c r="D53" s="210" t="s">
        <v>231</v>
      </c>
      <c r="E53" s="210"/>
      <c r="F53" s="207"/>
      <c r="G53" s="207"/>
      <c r="H53" s="207"/>
    </row>
    <row r="54" spans="2:10" ht="6.95" customHeight="1" x14ac:dyDescent="0.2">
      <c r="C54" s="207"/>
      <c r="D54" s="211"/>
      <c r="E54" s="211"/>
      <c r="F54" s="211"/>
      <c r="G54" s="207"/>
      <c r="H54" s="207"/>
    </row>
    <row r="55" spans="2:10" ht="18" customHeight="1" x14ac:dyDescent="0.2">
      <c r="C55" s="212"/>
      <c r="D55" s="830" t="s">
        <v>91</v>
      </c>
      <c r="E55" s="830"/>
      <c r="F55" s="831"/>
      <c r="G55" s="343" t="s">
        <v>90</v>
      </c>
      <c r="H55" s="343" t="s">
        <v>64</v>
      </c>
      <c r="I55" s="518"/>
      <c r="J55" s="213"/>
    </row>
    <row r="56" spans="2:10" ht="15.75" customHeight="1" x14ac:dyDescent="0.2">
      <c r="D56" s="214"/>
      <c r="E56" s="215"/>
      <c r="F56" s="216" t="s">
        <v>47</v>
      </c>
      <c r="G56" s="217">
        <f>SUM(G57:G72)</f>
        <v>25</v>
      </c>
      <c r="H56" s="218">
        <f>SUM(H57:H72)</f>
        <v>100</v>
      </c>
      <c r="I56" s="219"/>
    </row>
    <row r="57" spans="2:10" ht="15.75" customHeight="1" x14ac:dyDescent="0.2">
      <c r="C57" s="207"/>
      <c r="D57" s="497" t="s">
        <v>10</v>
      </c>
      <c r="E57" s="498"/>
      <c r="F57" s="766"/>
      <c r="G57" s="787">
        <v>1</v>
      </c>
      <c r="H57" s="499">
        <f>(G57*100)/$G$56</f>
        <v>4</v>
      </c>
    </row>
    <row r="58" spans="2:10" ht="15.75" customHeight="1" x14ac:dyDescent="0.2">
      <c r="C58" s="207"/>
      <c r="D58" s="224" t="s">
        <v>12</v>
      </c>
      <c r="E58" s="225"/>
      <c r="F58" s="226"/>
      <c r="G58" s="601">
        <v>1</v>
      </c>
      <c r="H58" s="228">
        <f>(G58*100)/$G$56</f>
        <v>4</v>
      </c>
    </row>
    <row r="59" spans="2:10" ht="15.75" customHeight="1" x14ac:dyDescent="0.2">
      <c r="B59" s="219"/>
      <c r="C59" s="207"/>
      <c r="D59" s="224" t="s">
        <v>164</v>
      </c>
      <c r="E59" s="225"/>
      <c r="F59" s="226"/>
      <c r="G59" s="601">
        <v>2</v>
      </c>
      <c r="H59" s="228">
        <f>(G59*100)/$G$56</f>
        <v>8</v>
      </c>
    </row>
    <row r="60" spans="2:10" ht="15.75" customHeight="1" x14ac:dyDescent="0.2">
      <c r="D60" s="224" t="s">
        <v>15</v>
      </c>
      <c r="E60" s="225"/>
      <c r="F60" s="226"/>
      <c r="G60" s="601">
        <v>1</v>
      </c>
      <c r="H60" s="228">
        <f t="shared" ref="H60" si="5">(G60*100)/$G$56</f>
        <v>4</v>
      </c>
    </row>
    <row r="61" spans="2:10" ht="15.75" customHeight="1" x14ac:dyDescent="0.2">
      <c r="D61" s="224" t="s">
        <v>18</v>
      </c>
      <c r="E61" s="225"/>
      <c r="F61" s="226"/>
      <c r="G61" s="601">
        <v>4</v>
      </c>
      <c r="H61" s="228">
        <f>(G61*100)/$G$56</f>
        <v>16</v>
      </c>
    </row>
    <row r="62" spans="2:10" ht="15.75" customHeight="1" x14ac:dyDescent="0.2">
      <c r="B62" s="219"/>
      <c r="C62" s="207"/>
      <c r="D62" s="224" t="s">
        <v>19</v>
      </c>
      <c r="E62" s="225"/>
      <c r="F62" s="226"/>
      <c r="G62" s="601">
        <v>2</v>
      </c>
      <c r="H62" s="228">
        <f>(G62*100)/$G$56</f>
        <v>8</v>
      </c>
    </row>
    <row r="63" spans="2:10" ht="15.75" customHeight="1" x14ac:dyDescent="0.2">
      <c r="D63" s="224" t="s">
        <v>25</v>
      </c>
      <c r="E63" s="225"/>
      <c r="F63" s="295"/>
      <c r="G63" s="366">
        <v>2</v>
      </c>
      <c r="H63" s="228">
        <f>(G63*100)/$G$56</f>
        <v>8</v>
      </c>
    </row>
    <row r="64" spans="2:10" ht="15.75" customHeight="1" x14ac:dyDescent="0.2">
      <c r="D64" s="224" t="s">
        <v>66</v>
      </c>
      <c r="E64" s="225"/>
      <c r="F64" s="295"/>
      <c r="G64" s="366">
        <v>1</v>
      </c>
      <c r="H64" s="228">
        <f>(G64*100)/$G$56</f>
        <v>4</v>
      </c>
    </row>
    <row r="65" spans="2:17" ht="15.75" customHeight="1" x14ac:dyDescent="0.2">
      <c r="D65" s="224" t="s">
        <v>161</v>
      </c>
      <c r="E65" s="225"/>
      <c r="F65" s="295"/>
      <c r="G65" s="366">
        <v>1</v>
      </c>
      <c r="H65" s="228">
        <f>(G65*100)/$G$56</f>
        <v>4</v>
      </c>
    </row>
    <row r="66" spans="2:17" ht="15.75" customHeight="1" x14ac:dyDescent="0.2">
      <c r="B66" s="219"/>
      <c r="C66" s="367"/>
      <c r="D66" s="224" t="s">
        <v>310</v>
      </c>
      <c r="E66" s="225"/>
      <c r="F66" s="226"/>
      <c r="G66" s="601">
        <v>1</v>
      </c>
      <c r="H66" s="228">
        <f t="shared" ref="H66:H68" si="6">(G66*100)/$G$56</f>
        <v>4</v>
      </c>
    </row>
    <row r="67" spans="2:17" ht="15.75" customHeight="1" x14ac:dyDescent="0.2">
      <c r="C67" s="367"/>
      <c r="D67" s="224" t="s">
        <v>26</v>
      </c>
      <c r="E67" s="225"/>
      <c r="F67" s="295"/>
      <c r="G67" s="366">
        <v>2</v>
      </c>
      <c r="H67" s="228">
        <f t="shared" si="6"/>
        <v>8</v>
      </c>
    </row>
    <row r="68" spans="2:17" ht="15.75" customHeight="1" x14ac:dyDescent="0.2">
      <c r="C68" s="212"/>
      <c r="D68" s="794" t="s">
        <v>69</v>
      </c>
      <c r="E68" s="226"/>
      <c r="F68" s="295"/>
      <c r="G68" s="795">
        <v>1</v>
      </c>
      <c r="H68" s="228">
        <f t="shared" si="6"/>
        <v>4</v>
      </c>
    </row>
    <row r="69" spans="2:17" ht="15.75" customHeight="1" x14ac:dyDescent="0.2">
      <c r="C69" s="212"/>
      <c r="D69" s="224" t="s">
        <v>169</v>
      </c>
      <c r="E69" s="225"/>
      <c r="F69" s="295"/>
      <c r="G69" s="601">
        <v>1</v>
      </c>
      <c r="H69" s="228">
        <f>(G69*100)/$G$56</f>
        <v>4</v>
      </c>
    </row>
    <row r="70" spans="2:17" ht="15.75" customHeight="1" x14ac:dyDescent="0.2">
      <c r="C70" s="212"/>
      <c r="D70" s="224" t="s">
        <v>70</v>
      </c>
      <c r="E70" s="225"/>
      <c r="F70" s="295"/>
      <c r="G70" s="601">
        <v>3</v>
      </c>
      <c r="H70" s="228">
        <f>(G70*100)/$G$56</f>
        <v>12</v>
      </c>
    </row>
    <row r="71" spans="2:17" ht="15.75" customHeight="1" x14ac:dyDescent="0.2">
      <c r="C71" s="212"/>
      <c r="D71" s="224" t="s">
        <v>31</v>
      </c>
      <c r="E71" s="225"/>
      <c r="F71" s="295"/>
      <c r="G71" s="366">
        <v>1</v>
      </c>
      <c r="H71" s="228">
        <f>(G71*100)/$G$56</f>
        <v>4</v>
      </c>
    </row>
    <row r="72" spans="2:17" ht="15.75" customHeight="1" x14ac:dyDescent="0.2">
      <c r="C72" s="212"/>
      <c r="D72" s="789" t="s">
        <v>35</v>
      </c>
      <c r="E72" s="790"/>
      <c r="F72" s="774"/>
      <c r="G72" s="211">
        <v>1</v>
      </c>
      <c r="H72" s="776">
        <f>(G72*100)/$G$56</f>
        <v>4</v>
      </c>
    </row>
    <row r="73" spans="2:17" ht="15.95" customHeight="1" x14ac:dyDescent="0.2">
      <c r="D73" s="229" t="s">
        <v>204</v>
      </c>
      <c r="E73" s="229"/>
    </row>
    <row r="74" spans="2:17" ht="15.95" customHeight="1" x14ac:dyDescent="0.2">
      <c r="D74" s="266" t="s">
        <v>180</v>
      </c>
      <c r="E74" s="229"/>
    </row>
    <row r="75" spans="2:17" ht="15.95" customHeight="1" x14ac:dyDescent="0.2"/>
    <row r="76" spans="2:17" ht="15.95" customHeight="1" x14ac:dyDescent="0.2">
      <c r="D76" s="210" t="s">
        <v>357</v>
      </c>
    </row>
    <row r="77" spans="2:17" ht="6.95" customHeight="1" x14ac:dyDescent="0.2"/>
    <row r="78" spans="2:17" ht="15.95" customHeight="1" x14ac:dyDescent="0.2">
      <c r="D78" s="442"/>
      <c r="E78" s="439"/>
      <c r="F78" s="232"/>
      <c r="G78" s="233" t="s">
        <v>90</v>
      </c>
      <c r="H78" s="518"/>
      <c r="I78" s="219"/>
      <c r="J78" s="219"/>
      <c r="K78" s="210"/>
      <c r="L78" s="210"/>
      <c r="M78" s="207"/>
      <c r="N78" s="207"/>
      <c r="O78" s="443"/>
      <c r="P78" s="207"/>
      <c r="Q78" s="207"/>
    </row>
    <row r="79" spans="2:17" ht="15.95" customHeight="1" x14ac:dyDescent="0.2">
      <c r="D79" s="440" t="s">
        <v>212</v>
      </c>
      <c r="E79" s="441"/>
      <c r="F79" s="367"/>
      <c r="G79" s="369">
        <v>1</v>
      </c>
      <c r="H79" s="259"/>
      <c r="I79" s="219"/>
      <c r="J79" s="219"/>
      <c r="K79" s="207"/>
      <c r="L79" s="207"/>
      <c r="M79" s="207"/>
      <c r="N79" s="207"/>
      <c r="O79" s="207"/>
      <c r="P79" s="207"/>
      <c r="Q79" s="207"/>
    </row>
    <row r="80" spans="2:17" ht="15.95" customHeight="1" x14ac:dyDescent="0.2">
      <c r="B80" s="219"/>
      <c r="D80" s="437" t="s">
        <v>223</v>
      </c>
      <c r="E80" s="438"/>
      <c r="F80" s="446"/>
      <c r="G80" s="453">
        <f>G79/$H$19</f>
        <v>0.04</v>
      </c>
      <c r="H80" s="261"/>
      <c r="I80" s="219"/>
      <c r="J80" s="219"/>
      <c r="K80" s="444"/>
      <c r="L80" s="444"/>
      <c r="M80" s="257"/>
      <c r="N80" s="257"/>
      <c r="O80" s="207"/>
      <c r="P80" s="207"/>
      <c r="Q80" s="207"/>
    </row>
    <row r="81" spans="2:17" ht="15.95" customHeight="1" x14ac:dyDescent="0.2">
      <c r="D81" s="368" t="s">
        <v>211</v>
      </c>
      <c r="E81" s="229"/>
      <c r="K81" s="445"/>
      <c r="L81" s="229"/>
      <c r="M81" s="207"/>
      <c r="N81" s="207"/>
      <c r="O81" s="207"/>
      <c r="P81" s="207"/>
      <c r="Q81" s="207"/>
    </row>
    <row r="82" spans="2:17" ht="15.95" customHeight="1" x14ac:dyDescent="0.2">
      <c r="D82" s="229" t="s">
        <v>204</v>
      </c>
      <c r="E82" s="266"/>
      <c r="K82" s="229"/>
      <c r="L82" s="266"/>
      <c r="M82" s="207"/>
      <c r="N82" s="207"/>
      <c r="O82" s="207"/>
      <c r="P82" s="207"/>
      <c r="Q82" s="207"/>
    </row>
    <row r="83" spans="2:17" ht="15.95" customHeight="1" x14ac:dyDescent="0.2">
      <c r="D83" s="266" t="s">
        <v>180</v>
      </c>
      <c r="E83" s="267"/>
      <c r="K83" s="266"/>
      <c r="L83" s="267"/>
      <c r="M83" s="207"/>
      <c r="N83" s="207"/>
      <c r="O83" s="207"/>
      <c r="P83" s="207"/>
      <c r="Q83" s="207"/>
    </row>
    <row r="84" spans="2:17" ht="15.95" customHeight="1" x14ac:dyDescent="0.2">
      <c r="K84" s="207"/>
      <c r="L84" s="207"/>
      <c r="M84" s="207"/>
      <c r="N84" s="207"/>
      <c r="O84" s="207"/>
      <c r="P84" s="207"/>
      <c r="Q84" s="207"/>
    </row>
    <row r="85" spans="2:17" ht="6.95" customHeight="1" x14ac:dyDescent="0.2"/>
    <row r="86" spans="2:17" ht="15.95" customHeight="1" x14ac:dyDescent="0.2"/>
    <row r="87" spans="2:17" ht="15.95" customHeight="1" x14ac:dyDescent="0.2"/>
    <row r="88" spans="2:17" ht="15.95" customHeight="1" x14ac:dyDescent="0.2"/>
    <row r="89" spans="2:17" ht="15.95" customHeight="1" x14ac:dyDescent="0.2">
      <c r="B89" s="219"/>
    </row>
    <row r="90" spans="2:17" ht="15.95" customHeight="1" x14ac:dyDescent="0.2">
      <c r="J90" s="219"/>
    </row>
    <row r="91" spans="2:17" ht="15.95" customHeight="1" x14ac:dyDescent="0.2"/>
    <row r="92" spans="2:17" ht="15.95" customHeight="1" x14ac:dyDescent="0.2">
      <c r="J92" s="219"/>
      <c r="K92" s="219"/>
      <c r="L92" s="219"/>
    </row>
    <row r="93" spans="2:17" ht="15.95" customHeight="1" x14ac:dyDescent="0.2"/>
    <row r="94" spans="2:17" ht="15.95" customHeight="1" x14ac:dyDescent="0.2"/>
    <row r="95" spans="2:17" ht="15.95" customHeight="1" x14ac:dyDescent="0.2"/>
    <row r="96" spans="2:1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sheetData>
  <mergeCells count="1">
    <mergeCell ref="D55:F55"/>
  </mergeCells>
  <pageMargins left="0.6692913385826772" right="0.47244094488188981" top="0.39370078740157483" bottom="0.6692913385826772" header="0" footer="0"/>
  <pageSetup paperSize="9" fitToHeight="0" orientation="portrait" r:id="rId1"/>
  <headerFooter alignWithMargins="0"/>
  <rowBreaks count="1" manualBreakCount="1">
    <brk id="52" min="2"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89"/>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4" style="31" customWidth="1"/>
    <col min="4" max="4" width="3" style="31" customWidth="1"/>
    <col min="5" max="5" width="15.42578125" style="31" customWidth="1"/>
    <col min="6" max="6" width="15" style="31" customWidth="1"/>
    <col min="7" max="12" width="9.85546875" style="31" customWidth="1"/>
    <col min="13" max="16384" width="9.140625" style="31"/>
  </cols>
  <sheetData>
    <row r="1" spans="1:25" ht="15.95" customHeight="1" x14ac:dyDescent="0.2">
      <c r="A1" s="29"/>
      <c r="B1" s="29"/>
      <c r="C1" s="29"/>
      <c r="D1" s="29"/>
      <c r="E1" s="29"/>
      <c r="F1" s="29"/>
      <c r="G1" s="29"/>
      <c r="H1" s="29"/>
    </row>
    <row r="2" spans="1:25" ht="12" customHeight="1" x14ac:dyDescent="0.2">
      <c r="B2" s="29"/>
      <c r="C2" s="30"/>
      <c r="D2" s="30"/>
      <c r="E2" s="30"/>
      <c r="F2" s="30"/>
      <c r="G2" s="30"/>
      <c r="H2" s="30"/>
    </row>
    <row r="3" spans="1:25" ht="12" customHeight="1" x14ac:dyDescent="0.2">
      <c r="B3" s="29"/>
      <c r="C3" s="30"/>
      <c r="D3" s="30"/>
      <c r="E3" s="30"/>
      <c r="F3" s="30"/>
      <c r="G3" s="30"/>
      <c r="H3" s="30"/>
    </row>
    <row r="4" spans="1:25" ht="12" customHeight="1" x14ac:dyDescent="0.2">
      <c r="B4" s="29"/>
      <c r="C4" s="30"/>
      <c r="D4" s="30"/>
      <c r="E4" s="30"/>
      <c r="F4" s="30"/>
      <c r="G4" s="30"/>
      <c r="H4" s="30"/>
    </row>
    <row r="5" spans="1:25" ht="24" customHeight="1" x14ac:dyDescent="0.2">
      <c r="S5" s="30"/>
      <c r="T5" s="30"/>
      <c r="U5" s="30"/>
      <c r="V5" s="30"/>
      <c r="W5" s="30"/>
      <c r="X5" s="30"/>
      <c r="Y5" s="30"/>
    </row>
    <row r="6" spans="1:25" ht="18" customHeight="1" x14ac:dyDescent="0.2">
      <c r="C6" s="42" t="s">
        <v>46</v>
      </c>
      <c r="P6" s="107"/>
      <c r="S6" s="423"/>
      <c r="T6" s="381"/>
      <c r="U6" s="571"/>
      <c r="V6" s="571"/>
      <c r="W6" s="571"/>
      <c r="X6" s="30"/>
      <c r="Y6" s="30"/>
    </row>
    <row r="7" spans="1:25" ht="18" customHeight="1" x14ac:dyDescent="0.2">
      <c r="C7" s="43" t="s">
        <v>48</v>
      </c>
      <c r="S7" s="30"/>
      <c r="T7" s="30"/>
      <c r="U7" s="371"/>
      <c r="V7" s="371"/>
      <c r="W7" s="371"/>
      <c r="X7" s="30"/>
      <c r="Y7" s="30"/>
    </row>
    <row r="8" spans="1:25" ht="9" customHeight="1" x14ac:dyDescent="0.2">
      <c r="B8" s="30"/>
      <c r="C8" s="29"/>
      <c r="D8" s="29"/>
      <c r="E8" s="29"/>
      <c r="F8" s="29"/>
      <c r="G8" s="29"/>
      <c r="H8" s="29"/>
      <c r="S8" s="30"/>
      <c r="T8" s="30"/>
      <c r="U8" s="371"/>
      <c r="V8" s="371"/>
      <c r="W8" s="371"/>
      <c r="X8" s="30"/>
      <c r="Y8" s="30"/>
    </row>
    <row r="9" spans="1:25" ht="15" customHeight="1" x14ac:dyDescent="0.2">
      <c r="C9" s="30"/>
      <c r="D9" s="30"/>
      <c r="E9" s="30"/>
      <c r="F9" s="30"/>
      <c r="G9" s="30"/>
      <c r="H9" s="30"/>
      <c r="S9" s="30"/>
      <c r="T9" s="30"/>
      <c r="U9" s="371"/>
      <c r="V9" s="380"/>
      <c r="W9" s="380"/>
      <c r="X9" s="30"/>
      <c r="Y9" s="30"/>
    </row>
    <row r="10" spans="1:25" ht="15" customHeight="1" x14ac:dyDescent="0.2">
      <c r="D10" s="30"/>
      <c r="E10" s="30"/>
      <c r="F10" s="30"/>
      <c r="G10" s="30"/>
      <c r="H10" s="30"/>
      <c r="S10" s="385"/>
      <c r="T10" s="385"/>
      <c r="U10" s="384"/>
      <c r="V10" s="384"/>
      <c r="W10" s="384"/>
      <c r="X10" s="30"/>
      <c r="Y10" s="30"/>
    </row>
    <row r="11" spans="1:25" ht="6.75" customHeight="1" x14ac:dyDescent="0.2">
      <c r="C11" s="206"/>
      <c r="D11" s="206"/>
      <c r="E11" s="206"/>
      <c r="F11" s="206"/>
      <c r="G11" s="206"/>
      <c r="H11" s="206"/>
      <c r="S11" s="30"/>
      <c r="T11" s="30"/>
      <c r="U11" s="30"/>
      <c r="V11" s="30"/>
      <c r="W11" s="30"/>
      <c r="X11" s="30"/>
      <c r="Y11" s="30"/>
    </row>
    <row r="12" spans="1:25" ht="18" customHeight="1" x14ac:dyDescent="0.2">
      <c r="D12" s="386" t="s">
        <v>190</v>
      </c>
      <c r="E12" s="353"/>
      <c r="F12" s="353"/>
      <c r="G12" s="425" t="s">
        <v>172</v>
      </c>
      <c r="H12" s="425" t="s">
        <v>90</v>
      </c>
      <c r="I12" s="425" t="s">
        <v>199</v>
      </c>
      <c r="J12" s="518"/>
      <c r="S12" s="30"/>
      <c r="T12" s="30"/>
      <c r="U12" s="30"/>
      <c r="V12" s="30"/>
      <c r="W12" s="30"/>
      <c r="X12" s="30"/>
      <c r="Y12" s="30"/>
    </row>
    <row r="13" spans="1:25" ht="15.75" customHeight="1" x14ac:dyDescent="0.2">
      <c r="D13" s="572" t="s">
        <v>263</v>
      </c>
      <c r="E13" s="564"/>
      <c r="F13" s="565"/>
      <c r="G13" s="566">
        <f>SUM(H13:I13)</f>
        <v>60</v>
      </c>
      <c r="H13" s="567">
        <f>H14+H15+H16</f>
        <v>60</v>
      </c>
      <c r="I13" s="567">
        <v>0</v>
      </c>
      <c r="S13" s="30"/>
      <c r="T13" s="30"/>
      <c r="U13" s="30"/>
      <c r="V13" s="30"/>
      <c r="W13" s="30"/>
      <c r="X13" s="30"/>
      <c r="Y13" s="30"/>
    </row>
    <row r="14" spans="1:25" ht="15.75" customHeight="1" x14ac:dyDescent="0.2">
      <c r="D14" s="405"/>
      <c r="E14" s="563" t="s">
        <v>92</v>
      </c>
      <c r="F14" s="354"/>
      <c r="G14" s="182">
        <v>20</v>
      </c>
      <c r="H14" s="181">
        <v>20</v>
      </c>
      <c r="I14" s="602" t="s">
        <v>8</v>
      </c>
    </row>
    <row r="15" spans="1:25" ht="15.75" customHeight="1" x14ac:dyDescent="0.2">
      <c r="D15" s="405"/>
      <c r="E15" s="563" t="s">
        <v>93</v>
      </c>
      <c r="F15" s="354"/>
      <c r="G15" s="182">
        <v>0</v>
      </c>
      <c r="H15" s="181">
        <v>0</v>
      </c>
      <c r="I15" s="602" t="s">
        <v>8</v>
      </c>
    </row>
    <row r="16" spans="1:25" ht="15.75" customHeight="1" x14ac:dyDescent="0.2">
      <c r="D16" s="405"/>
      <c r="E16" s="563" t="s">
        <v>94</v>
      </c>
      <c r="F16" s="354"/>
      <c r="G16" s="182">
        <v>40</v>
      </c>
      <c r="H16" s="181">
        <v>40</v>
      </c>
      <c r="I16" s="602" t="s">
        <v>8</v>
      </c>
    </row>
    <row r="17" spans="3:13" ht="15.75" customHeight="1" x14ac:dyDescent="0.2">
      <c r="D17" s="573" t="s">
        <v>264</v>
      </c>
      <c r="E17" s="568"/>
      <c r="F17" s="569"/>
      <c r="G17" s="567">
        <f>H17+I17</f>
        <v>55</v>
      </c>
      <c r="H17" s="567">
        <f>SUM(H18:H21)</f>
        <v>54</v>
      </c>
      <c r="I17" s="567">
        <f>SUM(I18:I21)</f>
        <v>1</v>
      </c>
    </row>
    <row r="18" spans="3:13" ht="15.75" customHeight="1" x14ac:dyDescent="0.2">
      <c r="D18" s="405"/>
      <c r="E18" s="563" t="s">
        <v>265</v>
      </c>
      <c r="F18" s="354"/>
      <c r="G18" s="182">
        <f>H18+I18</f>
        <v>12</v>
      </c>
      <c r="H18" s="181">
        <v>12</v>
      </c>
      <c r="I18" s="181">
        <v>0</v>
      </c>
    </row>
    <row r="19" spans="3:13" ht="15.75" customHeight="1" x14ac:dyDescent="0.2">
      <c r="D19" s="405"/>
      <c r="E19" s="563" t="s">
        <v>266</v>
      </c>
      <c r="F19" s="354"/>
      <c r="G19" s="182">
        <f t="shared" ref="G19:G24" si="0">H19+I19</f>
        <v>13</v>
      </c>
      <c r="H19" s="181">
        <v>13</v>
      </c>
      <c r="I19" s="181">
        <v>0</v>
      </c>
    </row>
    <row r="20" spans="3:13" ht="15.75" customHeight="1" x14ac:dyDescent="0.2">
      <c r="D20" s="405"/>
      <c r="E20" s="563" t="s">
        <v>267</v>
      </c>
      <c r="F20" s="354"/>
      <c r="G20" s="182">
        <f t="shared" si="0"/>
        <v>25</v>
      </c>
      <c r="H20" s="181">
        <v>24</v>
      </c>
      <c r="I20" s="181">
        <v>1</v>
      </c>
    </row>
    <row r="21" spans="3:13" ht="15.75" customHeight="1" x14ac:dyDescent="0.2">
      <c r="D21" s="405"/>
      <c r="E21" s="563" t="s">
        <v>268</v>
      </c>
      <c r="F21" s="354"/>
      <c r="G21" s="182">
        <f t="shared" si="0"/>
        <v>5</v>
      </c>
      <c r="H21" s="181">
        <v>5</v>
      </c>
      <c r="I21" s="181">
        <v>0</v>
      </c>
    </row>
    <row r="22" spans="3:13" ht="15.75" customHeight="1" x14ac:dyDescent="0.2">
      <c r="D22" s="573" t="s">
        <v>213</v>
      </c>
      <c r="E22" s="574"/>
      <c r="F22" s="568"/>
      <c r="G22" s="567">
        <f t="shared" si="0"/>
        <v>8</v>
      </c>
      <c r="H22" s="570">
        <v>7</v>
      </c>
      <c r="I22" s="570">
        <v>1</v>
      </c>
    </row>
    <row r="23" spans="3:13" ht="15.75" customHeight="1" x14ac:dyDescent="0.2">
      <c r="D23" s="573" t="s">
        <v>269</v>
      </c>
      <c r="E23" s="574"/>
      <c r="F23" s="568"/>
      <c r="G23" s="567">
        <f t="shared" si="0"/>
        <v>1</v>
      </c>
      <c r="H23" s="567">
        <v>1</v>
      </c>
      <c r="I23" s="567">
        <v>0</v>
      </c>
    </row>
    <row r="24" spans="3:13" ht="15.75" customHeight="1" x14ac:dyDescent="0.2">
      <c r="D24" s="573" t="s">
        <v>270</v>
      </c>
      <c r="E24" s="574"/>
      <c r="F24" s="568"/>
      <c r="G24" s="567">
        <f t="shared" si="0"/>
        <v>2</v>
      </c>
      <c r="H24" s="570">
        <v>2</v>
      </c>
      <c r="I24" s="570">
        <v>0</v>
      </c>
    </row>
    <row r="25" spans="3:13" ht="15.75" customHeight="1" x14ac:dyDescent="0.2">
      <c r="D25" s="457" t="s">
        <v>47</v>
      </c>
      <c r="E25" s="456"/>
      <c r="F25" s="175"/>
      <c r="G25" s="421">
        <f>G13+G17+G22+G23+G24</f>
        <v>126</v>
      </c>
      <c r="H25" s="421">
        <f>H13+H17+H22+H23+H24</f>
        <v>124</v>
      </c>
      <c r="I25" s="421">
        <f>I13+I17+I22+I23+I24</f>
        <v>2</v>
      </c>
    </row>
    <row r="26" spans="3:13" ht="15.75" customHeight="1" x14ac:dyDescent="0.2">
      <c r="D26" s="39" t="s">
        <v>204</v>
      </c>
      <c r="E26" s="90"/>
      <c r="F26" s="385"/>
      <c r="G26" s="384"/>
      <c r="H26" s="384"/>
      <c r="I26" s="384"/>
      <c r="J26" s="61"/>
    </row>
    <row r="27" spans="3:13" ht="15.75" customHeight="1" x14ac:dyDescent="0.2">
      <c r="D27" s="70" t="s">
        <v>180</v>
      </c>
      <c r="E27" s="90"/>
      <c r="F27" s="385"/>
      <c r="G27" s="384"/>
      <c r="H27" s="384"/>
      <c r="I27" s="384"/>
      <c r="J27" s="61"/>
    </row>
    <row r="28" spans="3:13" ht="15.75" customHeight="1" x14ac:dyDescent="0.2">
      <c r="D28" s="70"/>
      <c r="E28" s="90"/>
      <c r="F28" s="385"/>
      <c r="G28" s="384"/>
      <c r="H28" s="384"/>
      <c r="I28" s="384"/>
      <c r="J28" s="61"/>
    </row>
    <row r="29" spans="3:13" ht="15.75" customHeight="1" x14ac:dyDescent="0.2">
      <c r="D29" s="70"/>
      <c r="E29" s="90"/>
      <c r="F29" s="385"/>
      <c r="G29" s="384"/>
      <c r="H29" s="384"/>
      <c r="I29" s="384"/>
      <c r="J29" s="61"/>
    </row>
    <row r="30" spans="3:13" ht="15.75" customHeight="1" x14ac:dyDescent="0.2">
      <c r="C30" s="61"/>
      <c r="D30" s="30"/>
      <c r="E30" s="30"/>
      <c r="F30" s="30"/>
      <c r="G30" s="30"/>
      <c r="H30" s="30"/>
    </row>
    <row r="31" spans="3:13" ht="15.75" customHeight="1" x14ac:dyDescent="0.2">
      <c r="D31" s="80" t="s">
        <v>219</v>
      </c>
    </row>
    <row r="32" spans="3:13" ht="6.75" customHeight="1" x14ac:dyDescent="0.2">
      <c r="C32" s="61"/>
      <c r="M32" s="30"/>
    </row>
    <row r="33" spans="3:13" ht="18" customHeight="1" x14ac:dyDescent="0.2">
      <c r="C33" s="61"/>
      <c r="D33" s="284" t="s">
        <v>95</v>
      </c>
      <c r="E33" s="333"/>
      <c r="F33" s="85" t="s">
        <v>90</v>
      </c>
      <c r="G33" s="513" t="s">
        <v>64</v>
      </c>
      <c r="H33" s="520"/>
      <c r="M33" s="492"/>
    </row>
    <row r="34" spans="3:13" ht="15.75" customHeight="1" x14ac:dyDescent="0.2">
      <c r="C34" s="61"/>
      <c r="D34" s="335" t="s">
        <v>137</v>
      </c>
      <c r="E34" s="336"/>
      <c r="F34" s="651">
        <v>25</v>
      </c>
      <c r="G34" s="187">
        <f>(F34*100)/$F$40</f>
        <v>20.161290322580644</v>
      </c>
      <c r="H34" s="81"/>
      <c r="M34" s="493"/>
    </row>
    <row r="35" spans="3:13" ht="15.75" customHeight="1" x14ac:dyDescent="0.2">
      <c r="C35" s="61"/>
      <c r="D35" s="337" t="s">
        <v>138</v>
      </c>
      <c r="E35" s="338"/>
      <c r="F35" s="77">
        <v>24</v>
      </c>
      <c r="G35" s="193">
        <f t="shared" ref="G35:G39" si="1">(F35*100)/$F$40</f>
        <v>19.35483870967742</v>
      </c>
      <c r="H35" s="29"/>
      <c r="M35" s="494"/>
    </row>
    <row r="36" spans="3:13" ht="15.75" customHeight="1" x14ac:dyDescent="0.2">
      <c r="C36" s="61"/>
      <c r="D36" s="337" t="s">
        <v>112</v>
      </c>
      <c r="E36" s="338"/>
      <c r="F36" s="652">
        <v>32</v>
      </c>
      <c r="G36" s="193">
        <f t="shared" si="1"/>
        <v>25.806451612903224</v>
      </c>
      <c r="H36" s="30"/>
      <c r="M36" s="494"/>
    </row>
    <row r="37" spans="3:13" ht="15.75" customHeight="1" x14ac:dyDescent="0.2">
      <c r="C37" s="61"/>
      <c r="D37" s="337" t="s">
        <v>113</v>
      </c>
      <c r="E37" s="338"/>
      <c r="F37" s="652">
        <v>23</v>
      </c>
      <c r="G37" s="193">
        <f t="shared" si="1"/>
        <v>18.548387096774192</v>
      </c>
      <c r="H37" s="29"/>
      <c r="M37" s="495"/>
    </row>
    <row r="38" spans="3:13" ht="15.75" customHeight="1" x14ac:dyDescent="0.2">
      <c r="C38" s="61"/>
      <c r="D38" s="337" t="s">
        <v>114</v>
      </c>
      <c r="E38" s="338"/>
      <c r="F38" s="653">
        <v>17</v>
      </c>
      <c r="G38" s="193">
        <f t="shared" si="1"/>
        <v>13.709677419354838</v>
      </c>
      <c r="H38" s="29"/>
      <c r="M38" s="495"/>
    </row>
    <row r="39" spans="3:13" ht="15.75" customHeight="1" x14ac:dyDescent="0.2">
      <c r="C39" s="61"/>
      <c r="D39" s="350" t="s">
        <v>141</v>
      </c>
      <c r="E39" s="88"/>
      <c r="F39" s="93">
        <v>3</v>
      </c>
      <c r="G39" s="151">
        <f t="shared" si="1"/>
        <v>2.4193548387096775</v>
      </c>
      <c r="I39" s="68"/>
      <c r="M39" s="495"/>
    </row>
    <row r="40" spans="3:13" ht="15.75" customHeight="1" x14ac:dyDescent="0.2">
      <c r="C40" s="61"/>
      <c r="D40" s="334"/>
      <c r="E40" s="410" t="s">
        <v>86</v>
      </c>
      <c r="F40" s="83">
        <f>SUM(F34:F39)</f>
        <v>124</v>
      </c>
      <c r="G40" s="148">
        <f>SUM(G34:G39)</f>
        <v>99.999999999999986</v>
      </c>
      <c r="M40" s="495"/>
    </row>
    <row r="41" spans="3:13" ht="15.75" customHeight="1" x14ac:dyDescent="0.2">
      <c r="C41" s="379"/>
      <c r="D41" s="39" t="s">
        <v>204</v>
      </c>
      <c r="M41" s="496"/>
    </row>
    <row r="42" spans="3:13" ht="15.75" customHeight="1" x14ac:dyDescent="0.2">
      <c r="C42" s="379"/>
      <c r="D42" s="70" t="s">
        <v>180</v>
      </c>
      <c r="M42" s="30"/>
    </row>
    <row r="43" spans="3:13" ht="15.75" customHeight="1" x14ac:dyDescent="0.2">
      <c r="C43" s="379"/>
      <c r="D43" s="70"/>
    </row>
    <row r="44" spans="3:13" ht="15.75" customHeight="1" x14ac:dyDescent="0.2">
      <c r="D44" s="80" t="s">
        <v>220</v>
      </c>
      <c r="J44" s="61"/>
    </row>
    <row r="45" spans="3:13" ht="6.75" customHeight="1" x14ac:dyDescent="0.2"/>
    <row r="46" spans="3:13" ht="24" customHeight="1" x14ac:dyDescent="0.2">
      <c r="D46" s="73" t="s">
        <v>134</v>
      </c>
      <c r="E46" s="74"/>
      <c r="F46" s="409"/>
      <c r="G46" s="85" t="s">
        <v>90</v>
      </c>
      <c r="H46" s="85" t="s">
        <v>64</v>
      </c>
      <c r="I46" s="75" t="s">
        <v>74</v>
      </c>
      <c r="J46" s="518"/>
    </row>
    <row r="47" spans="3:13" ht="15.75" customHeight="1" x14ac:dyDescent="0.2">
      <c r="D47" s="324" t="s">
        <v>75</v>
      </c>
      <c r="E47" s="322"/>
      <c r="F47" s="323"/>
      <c r="G47" s="145">
        <f>G48</f>
        <v>2</v>
      </c>
      <c r="H47" s="296">
        <f>G47*100/$G$70</f>
        <v>4</v>
      </c>
      <c r="I47" s="411">
        <f>G47*100/$H$25</f>
        <v>1.6129032258064515</v>
      </c>
      <c r="J47" s="518"/>
    </row>
    <row r="48" spans="3:13" ht="15.75" customHeight="1" x14ac:dyDescent="0.2">
      <c r="D48" s="397"/>
      <c r="E48" s="325" t="s">
        <v>232</v>
      </c>
      <c r="F48" s="76"/>
      <c r="G48" s="83">
        <f>G49</f>
        <v>2</v>
      </c>
      <c r="H48" s="296">
        <f>G48*100/$G$70</f>
        <v>4</v>
      </c>
      <c r="I48" s="411">
        <f>G48*100/$H$25</f>
        <v>1.6129032258064515</v>
      </c>
      <c r="J48" s="518"/>
    </row>
    <row r="49" spans="3:11" ht="15.75" customHeight="1" x14ac:dyDescent="0.2">
      <c r="C49" s="79"/>
      <c r="D49" s="543"/>
      <c r="E49" s="544" t="s">
        <v>240</v>
      </c>
      <c r="F49" s="545"/>
      <c r="G49" s="501">
        <v>2</v>
      </c>
      <c r="H49" s="547">
        <f>G49*100/$G$70</f>
        <v>4</v>
      </c>
      <c r="I49" s="505">
        <f>G49*100/$H$25</f>
        <v>1.6129032258064515</v>
      </c>
      <c r="J49" s="518"/>
    </row>
    <row r="50" spans="3:11" ht="15.75" customHeight="1" x14ac:dyDescent="0.2">
      <c r="C50" s="79"/>
      <c r="D50" s="539" t="s">
        <v>76</v>
      </c>
      <c r="E50" s="540"/>
      <c r="F50" s="541"/>
      <c r="G50" s="145">
        <f>G51+G54</f>
        <v>7</v>
      </c>
      <c r="H50" s="296">
        <f t="shared" ref="H50:H69" si="2">(G50*100)/$G$70</f>
        <v>14</v>
      </c>
      <c r="I50" s="411">
        <f t="shared" ref="I50:I58" si="3">(G50*100)/$H$25</f>
        <v>5.645161290322581</v>
      </c>
    </row>
    <row r="51" spans="3:11" ht="15.75" customHeight="1" x14ac:dyDescent="0.2">
      <c r="C51" s="79"/>
      <c r="D51" s="397"/>
      <c r="E51" s="325" t="s">
        <v>77</v>
      </c>
      <c r="F51" s="76"/>
      <c r="G51" s="421">
        <f>G52+G53</f>
        <v>5</v>
      </c>
      <c r="H51" s="296">
        <f t="shared" si="2"/>
        <v>10</v>
      </c>
      <c r="I51" s="411">
        <f t="shared" si="3"/>
        <v>4.032258064516129</v>
      </c>
    </row>
    <row r="52" spans="3:11" ht="15.75" customHeight="1" x14ac:dyDescent="0.2">
      <c r="C52" s="79"/>
      <c r="D52" s="203"/>
      <c r="E52" s="533" t="s">
        <v>78</v>
      </c>
      <c r="F52" s="534"/>
      <c r="G52" s="535">
        <v>4</v>
      </c>
      <c r="H52" s="504">
        <f t="shared" si="2"/>
        <v>8</v>
      </c>
      <c r="I52" s="542">
        <f t="shared" si="3"/>
        <v>3.225806451612903</v>
      </c>
    </row>
    <row r="53" spans="3:11" ht="15.75" customHeight="1" x14ac:dyDescent="0.2">
      <c r="C53" s="29"/>
      <c r="D53" s="549"/>
      <c r="E53" s="546" t="s">
        <v>189</v>
      </c>
      <c r="F53" s="502"/>
      <c r="G53" s="501">
        <v>1</v>
      </c>
      <c r="H53" s="504">
        <f t="shared" si="2"/>
        <v>2</v>
      </c>
      <c r="I53" s="542">
        <f t="shared" si="3"/>
        <v>0.80645161290322576</v>
      </c>
    </row>
    <row r="54" spans="3:11" ht="15.75" customHeight="1" x14ac:dyDescent="0.2">
      <c r="C54" s="29"/>
      <c r="D54" s="397"/>
      <c r="E54" s="325" t="s">
        <v>79</v>
      </c>
      <c r="F54" s="76"/>
      <c r="G54" s="83">
        <f>G55</f>
        <v>2</v>
      </c>
      <c r="H54" s="296">
        <f t="shared" si="2"/>
        <v>4</v>
      </c>
      <c r="I54" s="411">
        <f t="shared" si="3"/>
        <v>1.6129032258064515</v>
      </c>
    </row>
    <row r="55" spans="3:11" ht="15.75" customHeight="1" x14ac:dyDescent="0.2">
      <c r="C55" s="29"/>
      <c r="D55" s="536"/>
      <c r="E55" s="538" t="s">
        <v>253</v>
      </c>
      <c r="F55" s="537"/>
      <c r="G55" s="537">
        <v>2</v>
      </c>
      <c r="H55" s="548">
        <f t="shared" si="2"/>
        <v>4</v>
      </c>
      <c r="I55" s="525">
        <f t="shared" si="3"/>
        <v>1.6129032258064515</v>
      </c>
    </row>
    <row r="56" spans="3:11" ht="15.75" customHeight="1" x14ac:dyDescent="0.2">
      <c r="D56" s="324" t="s">
        <v>80</v>
      </c>
      <c r="E56" s="322"/>
      <c r="F56" s="323"/>
      <c r="G56" s="83">
        <f>G57</f>
        <v>41</v>
      </c>
      <c r="H56" s="296">
        <f t="shared" si="2"/>
        <v>82</v>
      </c>
      <c r="I56" s="411">
        <f t="shared" si="3"/>
        <v>33.064516129032256</v>
      </c>
    </row>
    <row r="57" spans="3:11" ht="15.75" customHeight="1" x14ac:dyDescent="0.2">
      <c r="D57" s="320"/>
      <c r="E57" s="325" t="s">
        <v>81</v>
      </c>
      <c r="F57" s="326"/>
      <c r="G57" s="83">
        <f>SUM(G58:G69)</f>
        <v>41</v>
      </c>
      <c r="H57" s="296">
        <f t="shared" si="2"/>
        <v>82</v>
      </c>
      <c r="I57" s="411">
        <f t="shared" si="3"/>
        <v>33.064516129032256</v>
      </c>
    </row>
    <row r="58" spans="3:11" ht="15.75" customHeight="1" x14ac:dyDescent="0.2">
      <c r="D58" s="398"/>
      <c r="E58" s="399" t="s">
        <v>82</v>
      </c>
      <c r="F58" s="400"/>
      <c r="G58" s="407">
        <v>2</v>
      </c>
      <c r="H58" s="402">
        <f t="shared" si="2"/>
        <v>4</v>
      </c>
      <c r="I58" s="521">
        <f t="shared" si="3"/>
        <v>1.6129032258064515</v>
      </c>
    </row>
    <row r="59" spans="3:11" ht="15.75" customHeight="1" x14ac:dyDescent="0.2">
      <c r="D59" s="203"/>
      <c r="E59" s="507" t="s">
        <v>87</v>
      </c>
      <c r="F59" s="502"/>
      <c r="G59" s="503">
        <v>6</v>
      </c>
      <c r="H59" s="504">
        <f t="shared" si="2"/>
        <v>12</v>
      </c>
      <c r="I59" s="523">
        <f t="shared" ref="I59:I69" si="4">(G59*100)/$H$25</f>
        <v>4.838709677419355</v>
      </c>
    </row>
    <row r="60" spans="3:11" ht="15.75" customHeight="1" x14ac:dyDescent="0.2">
      <c r="D60" s="508"/>
      <c r="E60" s="315" t="s">
        <v>130</v>
      </c>
      <c r="F60" s="506"/>
      <c r="G60" s="408">
        <v>2</v>
      </c>
      <c r="H60" s="403">
        <f t="shared" si="2"/>
        <v>4</v>
      </c>
      <c r="I60" s="523">
        <f t="shared" si="4"/>
        <v>1.6129032258064515</v>
      </c>
      <c r="K60" s="61"/>
    </row>
    <row r="61" spans="3:11" ht="15.75" customHeight="1" x14ac:dyDescent="0.2">
      <c r="D61" s="316"/>
      <c r="E61" s="315" t="s">
        <v>175</v>
      </c>
      <c r="F61" s="603"/>
      <c r="G61" s="408">
        <v>1</v>
      </c>
      <c r="H61" s="403">
        <f t="shared" si="2"/>
        <v>2</v>
      </c>
      <c r="I61" s="403">
        <f t="shared" si="4"/>
        <v>0.80645161290322576</v>
      </c>
      <c r="K61" s="61"/>
    </row>
    <row r="62" spans="3:11" ht="15.75" customHeight="1" x14ac:dyDescent="0.2">
      <c r="D62" s="316"/>
      <c r="E62" s="315" t="s">
        <v>83</v>
      </c>
      <c r="F62" s="317"/>
      <c r="G62" s="401">
        <v>9</v>
      </c>
      <c r="H62" s="403">
        <f t="shared" si="2"/>
        <v>18</v>
      </c>
      <c r="I62" s="403">
        <f t="shared" si="4"/>
        <v>7.258064516129032</v>
      </c>
    </row>
    <row r="63" spans="3:11" ht="15.75" customHeight="1" x14ac:dyDescent="0.2">
      <c r="D63" s="316"/>
      <c r="E63" s="315" t="s">
        <v>84</v>
      </c>
      <c r="F63" s="317"/>
      <c r="G63" s="401">
        <v>2</v>
      </c>
      <c r="H63" s="403">
        <f t="shared" si="2"/>
        <v>4</v>
      </c>
      <c r="I63" s="403">
        <f t="shared" si="4"/>
        <v>1.6129032258064515</v>
      </c>
    </row>
    <row r="64" spans="3:11" ht="15.75" customHeight="1" x14ac:dyDescent="0.2">
      <c r="D64" s="316"/>
      <c r="E64" s="315" t="s">
        <v>247</v>
      </c>
      <c r="F64" s="317"/>
      <c r="G64" s="401">
        <v>1</v>
      </c>
      <c r="H64" s="403">
        <f t="shared" si="2"/>
        <v>2</v>
      </c>
      <c r="I64" s="403">
        <f t="shared" si="4"/>
        <v>0.80645161290322576</v>
      </c>
    </row>
    <row r="65" spans="3:9" ht="15.75" customHeight="1" x14ac:dyDescent="0.2">
      <c r="D65" s="316"/>
      <c r="E65" s="315" t="s">
        <v>136</v>
      </c>
      <c r="F65" s="317"/>
      <c r="G65" s="401">
        <v>4</v>
      </c>
      <c r="H65" s="524">
        <f t="shared" si="2"/>
        <v>8</v>
      </c>
      <c r="I65" s="524">
        <f t="shared" si="4"/>
        <v>3.225806451612903</v>
      </c>
    </row>
    <row r="66" spans="3:9" ht="15.75" customHeight="1" x14ac:dyDescent="0.2">
      <c r="D66" s="316"/>
      <c r="E66" s="315" t="s">
        <v>131</v>
      </c>
      <c r="F66" s="317"/>
      <c r="G66" s="401">
        <v>3</v>
      </c>
      <c r="H66" s="403">
        <f t="shared" si="2"/>
        <v>6</v>
      </c>
      <c r="I66" s="523">
        <f t="shared" si="4"/>
        <v>2.4193548387096775</v>
      </c>
    </row>
    <row r="67" spans="3:9" ht="15.75" customHeight="1" x14ac:dyDescent="0.2">
      <c r="D67" s="316"/>
      <c r="E67" s="315" t="s">
        <v>85</v>
      </c>
      <c r="F67" s="317"/>
      <c r="G67" s="401">
        <v>2</v>
      </c>
      <c r="H67" s="524">
        <f t="shared" si="2"/>
        <v>4</v>
      </c>
      <c r="I67" s="403">
        <f t="shared" si="4"/>
        <v>1.6129032258064515</v>
      </c>
    </row>
    <row r="68" spans="3:9" ht="15.75" customHeight="1" x14ac:dyDescent="0.2">
      <c r="D68" s="316"/>
      <c r="E68" s="315" t="s">
        <v>88</v>
      </c>
      <c r="F68" s="317"/>
      <c r="G68" s="401">
        <v>4</v>
      </c>
      <c r="H68" s="523">
        <f t="shared" si="2"/>
        <v>8</v>
      </c>
      <c r="I68" s="403">
        <f t="shared" si="4"/>
        <v>3.225806451612903</v>
      </c>
    </row>
    <row r="69" spans="3:9" ht="15.75" customHeight="1" x14ac:dyDescent="0.2">
      <c r="D69" s="316"/>
      <c r="E69" s="315" t="s">
        <v>142</v>
      </c>
      <c r="F69" s="317"/>
      <c r="G69" s="192">
        <v>5</v>
      </c>
      <c r="H69" s="522">
        <f t="shared" si="2"/>
        <v>10</v>
      </c>
      <c r="I69" s="524">
        <f t="shared" si="4"/>
        <v>4.032258064516129</v>
      </c>
    </row>
    <row r="70" spans="3:9" ht="15.75" customHeight="1" x14ac:dyDescent="0.2">
      <c r="D70" s="319"/>
      <c r="E70" s="321" t="s">
        <v>86</v>
      </c>
      <c r="F70" s="78"/>
      <c r="G70" s="318">
        <f>G50+G56+G47</f>
        <v>50</v>
      </c>
      <c r="H70" s="150">
        <f>H47+H50+H56</f>
        <v>100</v>
      </c>
      <c r="I70" s="509">
        <f>I47+I50+I56</f>
        <v>40.322580645161288</v>
      </c>
    </row>
    <row r="71" spans="3:9" ht="15.75" customHeight="1" x14ac:dyDescent="0.2">
      <c r="D71" s="39" t="s">
        <v>203</v>
      </c>
    </row>
    <row r="72" spans="3:9" ht="15.75" customHeight="1" x14ac:dyDescent="0.2">
      <c r="D72" s="70" t="s">
        <v>180</v>
      </c>
    </row>
    <row r="73" spans="3:9" ht="15.75" customHeight="1" x14ac:dyDescent="0.2">
      <c r="D73" s="80" t="s">
        <v>221</v>
      </c>
      <c r="E73" s="30"/>
      <c r="F73" s="30"/>
      <c r="G73" s="30"/>
      <c r="H73" s="30"/>
    </row>
    <row r="74" spans="3:9" ht="6.95" customHeight="1" x14ac:dyDescent="0.2">
      <c r="C74" s="30"/>
      <c r="D74" s="30"/>
      <c r="E74" s="30"/>
      <c r="F74" s="30"/>
      <c r="G74" s="30"/>
      <c r="H74" s="30"/>
    </row>
    <row r="75" spans="3:9" ht="18" customHeight="1" x14ac:dyDescent="0.2">
      <c r="C75" s="29"/>
      <c r="D75" s="832" t="s">
        <v>91</v>
      </c>
      <c r="E75" s="833"/>
      <c r="F75" s="331"/>
      <c r="G75" s="330" t="s">
        <v>90</v>
      </c>
      <c r="H75" s="65" t="s">
        <v>64</v>
      </c>
      <c r="I75" s="518"/>
    </row>
    <row r="76" spans="3:9" ht="15" customHeight="1" x14ac:dyDescent="0.2">
      <c r="D76" s="71"/>
      <c r="E76" s="332"/>
      <c r="F76" s="72" t="s">
        <v>47</v>
      </c>
      <c r="G76" s="83">
        <f>SUM(G77:G113)</f>
        <v>124</v>
      </c>
      <c r="H76" s="148">
        <f t="shared" ref="H76" si="5">(G76*100)/$G$76</f>
        <v>100</v>
      </c>
    </row>
    <row r="77" spans="3:9" ht="15" customHeight="1" x14ac:dyDescent="0.2">
      <c r="C77" s="79"/>
      <c r="D77" s="510" t="s">
        <v>144</v>
      </c>
      <c r="E77" s="387"/>
      <c r="F77" s="388"/>
      <c r="G77" s="511">
        <v>1</v>
      </c>
      <c r="H77" s="650">
        <f t="shared" ref="H77:H84" si="6">G77*100/$G$76</f>
        <v>0.80645161290322576</v>
      </c>
    </row>
    <row r="78" spans="3:9" ht="15" customHeight="1" x14ac:dyDescent="0.2">
      <c r="C78" s="79"/>
      <c r="D78" s="510" t="s">
        <v>10</v>
      </c>
      <c r="E78" s="387"/>
      <c r="F78" s="388"/>
      <c r="G78" s="395">
        <v>1</v>
      </c>
      <c r="H78" s="654">
        <f t="shared" si="6"/>
        <v>0.80645161290322576</v>
      </c>
    </row>
    <row r="79" spans="3:9" ht="15" customHeight="1" x14ac:dyDescent="0.2">
      <c r="C79" s="79"/>
      <c r="D79" s="510" t="s">
        <v>13</v>
      </c>
      <c r="E79" s="387"/>
      <c r="F79" s="388"/>
      <c r="G79" s="395">
        <v>1</v>
      </c>
      <c r="H79" s="654">
        <f t="shared" si="6"/>
        <v>0.80645161290322576</v>
      </c>
    </row>
    <row r="80" spans="3:9" ht="15" customHeight="1" x14ac:dyDescent="0.2">
      <c r="C80" s="79"/>
      <c r="D80" s="203" t="s">
        <v>14</v>
      </c>
      <c r="E80" s="29"/>
      <c r="F80" s="79"/>
      <c r="G80" s="327">
        <v>8</v>
      </c>
      <c r="H80" s="654">
        <f t="shared" si="6"/>
        <v>6.4516129032258061</v>
      </c>
    </row>
    <row r="81" spans="3:8" ht="15" customHeight="1" x14ac:dyDescent="0.2">
      <c r="C81" s="79"/>
      <c r="D81" s="191" t="s">
        <v>145</v>
      </c>
      <c r="E81" s="189"/>
      <c r="F81" s="329"/>
      <c r="G81" s="328">
        <v>5</v>
      </c>
      <c r="H81" s="654">
        <f t="shared" si="6"/>
        <v>4.032258064516129</v>
      </c>
    </row>
    <row r="82" spans="3:8" ht="15" customHeight="1" x14ac:dyDescent="0.2">
      <c r="C82" s="79"/>
      <c r="D82" s="188" t="s">
        <v>16</v>
      </c>
      <c r="E82" s="189"/>
      <c r="F82" s="329"/>
      <c r="G82" s="328">
        <v>1</v>
      </c>
      <c r="H82" s="650">
        <f t="shared" si="6"/>
        <v>0.80645161290322576</v>
      </c>
    </row>
    <row r="83" spans="3:8" ht="15" customHeight="1" x14ac:dyDescent="0.2">
      <c r="C83" s="79"/>
      <c r="D83" s="188" t="s">
        <v>18</v>
      </c>
      <c r="E83" s="189"/>
      <c r="F83" s="329"/>
      <c r="G83" s="328">
        <v>47</v>
      </c>
      <c r="H83" s="655">
        <f t="shared" si="6"/>
        <v>37.903225806451616</v>
      </c>
    </row>
    <row r="84" spans="3:8" ht="15" customHeight="1" x14ac:dyDescent="0.2">
      <c r="C84" s="79"/>
      <c r="D84" s="188" t="s">
        <v>255</v>
      </c>
      <c r="E84" s="189"/>
      <c r="F84" s="329"/>
      <c r="G84" s="328">
        <v>1</v>
      </c>
      <c r="H84" s="655">
        <f t="shared" si="6"/>
        <v>0.80645161290322576</v>
      </c>
    </row>
    <row r="85" spans="3:8" ht="15" customHeight="1" x14ac:dyDescent="0.2">
      <c r="C85" s="79"/>
      <c r="D85" s="188" t="s">
        <v>19</v>
      </c>
      <c r="E85" s="189"/>
      <c r="F85" s="329"/>
      <c r="G85" s="328">
        <v>3</v>
      </c>
      <c r="H85" s="655">
        <f t="shared" ref="H85:H113" si="7">(G85*100)/$G$76</f>
        <v>2.4193548387096775</v>
      </c>
    </row>
    <row r="86" spans="3:8" ht="15" customHeight="1" x14ac:dyDescent="0.2">
      <c r="C86" s="79"/>
      <c r="D86" s="188" t="s">
        <v>160</v>
      </c>
      <c r="E86" s="189"/>
      <c r="F86" s="329"/>
      <c r="G86" s="328">
        <v>1</v>
      </c>
      <c r="H86" s="656">
        <f t="shared" si="7"/>
        <v>0.80645161290322576</v>
      </c>
    </row>
    <row r="87" spans="3:8" ht="15" customHeight="1" x14ac:dyDescent="0.2">
      <c r="C87" s="79"/>
      <c r="D87" s="188" t="s">
        <v>20</v>
      </c>
      <c r="E87" s="189"/>
      <c r="F87" s="329"/>
      <c r="G87" s="328">
        <v>1</v>
      </c>
      <c r="H87" s="190">
        <f t="shared" si="7"/>
        <v>0.80645161290322576</v>
      </c>
    </row>
    <row r="88" spans="3:8" ht="15" customHeight="1" x14ac:dyDescent="0.2">
      <c r="C88" s="79"/>
      <c r="D88" s="188" t="s">
        <v>22</v>
      </c>
      <c r="E88" s="189"/>
      <c r="F88" s="329"/>
      <c r="G88" s="328">
        <v>1</v>
      </c>
      <c r="H88" s="190">
        <f t="shared" si="7"/>
        <v>0.80645161290322576</v>
      </c>
    </row>
    <row r="89" spans="3:8" ht="15" customHeight="1" x14ac:dyDescent="0.2">
      <c r="C89" s="79"/>
      <c r="D89" s="188" t="s">
        <v>186</v>
      </c>
      <c r="E89" s="189"/>
      <c r="F89" s="329"/>
      <c r="G89" s="328">
        <v>1</v>
      </c>
      <c r="H89" s="190">
        <f t="shared" si="7"/>
        <v>0.80645161290322576</v>
      </c>
    </row>
    <row r="90" spans="3:8" ht="15" customHeight="1" x14ac:dyDescent="0.2">
      <c r="C90" s="79"/>
      <c r="D90" s="188" t="s">
        <v>23</v>
      </c>
      <c r="E90" s="189"/>
      <c r="F90" s="329"/>
      <c r="G90" s="328">
        <v>2</v>
      </c>
      <c r="H90" s="190">
        <f t="shared" si="7"/>
        <v>1.6129032258064515</v>
      </c>
    </row>
    <row r="91" spans="3:8" ht="15" customHeight="1" x14ac:dyDescent="0.2">
      <c r="C91" s="79"/>
      <c r="D91" s="188" t="s">
        <v>311</v>
      </c>
      <c r="E91" s="189"/>
      <c r="F91" s="329"/>
      <c r="G91" s="328">
        <v>1</v>
      </c>
      <c r="H91" s="190">
        <f t="shared" si="7"/>
        <v>0.80645161290322576</v>
      </c>
    </row>
    <row r="92" spans="3:8" ht="15" customHeight="1" x14ac:dyDescent="0.2">
      <c r="C92" s="79"/>
      <c r="D92" s="188" t="s">
        <v>55</v>
      </c>
      <c r="E92" s="189"/>
      <c r="F92" s="329"/>
      <c r="G92" s="328">
        <v>4</v>
      </c>
      <c r="H92" s="190">
        <f t="shared" si="7"/>
        <v>3.225806451612903</v>
      </c>
    </row>
    <row r="93" spans="3:8" ht="15" customHeight="1" x14ac:dyDescent="0.2">
      <c r="C93" s="79"/>
      <c r="D93" s="188" t="s">
        <v>25</v>
      </c>
      <c r="E93" s="189"/>
      <c r="F93" s="329"/>
      <c r="G93" s="328">
        <v>2</v>
      </c>
      <c r="H93" s="190">
        <f t="shared" si="7"/>
        <v>1.6129032258064515</v>
      </c>
    </row>
    <row r="94" spans="3:8" ht="15" customHeight="1" x14ac:dyDescent="0.2">
      <c r="C94" s="79"/>
      <c r="D94" s="188" t="s">
        <v>167</v>
      </c>
      <c r="E94" s="189"/>
      <c r="F94" s="329"/>
      <c r="G94" s="328">
        <v>1</v>
      </c>
      <c r="H94" s="190">
        <f t="shared" si="7"/>
        <v>0.80645161290322576</v>
      </c>
    </row>
    <row r="95" spans="3:8" ht="15" customHeight="1" x14ac:dyDescent="0.2">
      <c r="C95" s="79"/>
      <c r="D95" s="188" t="s">
        <v>168</v>
      </c>
      <c r="E95" s="189"/>
      <c r="F95" s="329"/>
      <c r="G95" s="328">
        <v>1</v>
      </c>
      <c r="H95" s="190">
        <f t="shared" si="7"/>
        <v>0.80645161290322576</v>
      </c>
    </row>
    <row r="96" spans="3:8" ht="15" customHeight="1" x14ac:dyDescent="0.2">
      <c r="C96" s="79"/>
      <c r="D96" s="188" t="s">
        <v>66</v>
      </c>
      <c r="E96" s="189"/>
      <c r="F96" s="329"/>
      <c r="G96" s="328">
        <v>1</v>
      </c>
      <c r="H96" s="190">
        <f t="shared" si="7"/>
        <v>0.80645161290322576</v>
      </c>
    </row>
    <row r="97" spans="3:10" ht="15" customHeight="1" x14ac:dyDescent="0.2">
      <c r="C97" s="79"/>
      <c r="D97" s="188" t="s">
        <v>161</v>
      </c>
      <c r="E97" s="189"/>
      <c r="F97" s="329"/>
      <c r="G97" s="328">
        <v>2</v>
      </c>
      <c r="H97" s="190">
        <f t="shared" si="7"/>
        <v>1.6129032258064515</v>
      </c>
    </row>
    <row r="98" spans="3:10" ht="15" customHeight="1" x14ac:dyDescent="0.2">
      <c r="C98" s="79"/>
      <c r="D98" s="188" t="s">
        <v>312</v>
      </c>
      <c r="E98" s="189"/>
      <c r="F98" s="329"/>
      <c r="G98" s="328">
        <v>1</v>
      </c>
      <c r="H98" s="190">
        <f t="shared" si="7"/>
        <v>0.80645161290322576</v>
      </c>
    </row>
    <row r="99" spans="3:10" ht="15" customHeight="1" x14ac:dyDescent="0.2">
      <c r="C99" s="79"/>
      <c r="D99" s="188" t="s">
        <v>26</v>
      </c>
      <c r="E99" s="189"/>
      <c r="F99" s="329"/>
      <c r="G99" s="328">
        <v>3</v>
      </c>
      <c r="H99" s="190">
        <f t="shared" si="7"/>
        <v>2.4193548387096775</v>
      </c>
    </row>
    <row r="100" spans="3:10" ht="15" customHeight="1" x14ac:dyDescent="0.2">
      <c r="C100" s="79"/>
      <c r="D100" s="188" t="s">
        <v>176</v>
      </c>
      <c r="E100" s="189"/>
      <c r="F100" s="329"/>
      <c r="G100" s="328">
        <v>1</v>
      </c>
      <c r="H100" s="190">
        <f t="shared" si="7"/>
        <v>0.80645161290322576</v>
      </c>
      <c r="J100" s="61"/>
    </row>
    <row r="101" spans="3:10" ht="15" customHeight="1" x14ac:dyDescent="0.2">
      <c r="C101" s="79"/>
      <c r="D101" s="188" t="s">
        <v>69</v>
      </c>
      <c r="E101" s="189"/>
      <c r="F101" s="329"/>
      <c r="G101" s="328">
        <v>4</v>
      </c>
      <c r="H101" s="190">
        <f t="shared" si="7"/>
        <v>3.225806451612903</v>
      </c>
      <c r="J101" s="61"/>
    </row>
    <row r="102" spans="3:10" ht="15" customHeight="1" x14ac:dyDescent="0.2">
      <c r="C102" s="79"/>
      <c r="D102" s="188" t="s">
        <v>297</v>
      </c>
      <c r="E102" s="189"/>
      <c r="F102" s="329"/>
      <c r="G102" s="328">
        <v>3</v>
      </c>
      <c r="H102" s="190">
        <f t="shared" si="7"/>
        <v>2.4193548387096775</v>
      </c>
      <c r="J102" s="61"/>
    </row>
    <row r="103" spans="3:10" ht="15" customHeight="1" x14ac:dyDescent="0.2">
      <c r="C103" s="79"/>
      <c r="D103" s="188" t="s">
        <v>169</v>
      </c>
      <c r="E103" s="189"/>
      <c r="F103" s="329"/>
      <c r="G103" s="328">
        <v>4</v>
      </c>
      <c r="H103" s="190">
        <f t="shared" si="7"/>
        <v>3.225806451612903</v>
      </c>
      <c r="J103" s="61"/>
    </row>
    <row r="104" spans="3:10" ht="15" customHeight="1" x14ac:dyDescent="0.2">
      <c r="C104" s="79"/>
      <c r="D104" s="188" t="s">
        <v>70</v>
      </c>
      <c r="E104" s="189"/>
      <c r="F104" s="329"/>
      <c r="G104" s="328">
        <v>4</v>
      </c>
      <c r="H104" s="190">
        <f t="shared" si="7"/>
        <v>3.225806451612903</v>
      </c>
      <c r="J104" s="61"/>
    </row>
    <row r="105" spans="3:10" ht="15" customHeight="1" x14ac:dyDescent="0.2">
      <c r="C105" s="79"/>
      <c r="D105" s="188" t="s">
        <v>31</v>
      </c>
      <c r="E105" s="189"/>
      <c r="F105" s="329"/>
      <c r="G105" s="328">
        <v>6</v>
      </c>
      <c r="H105" s="190">
        <f t="shared" ref="H105" si="8">(G105*100)/$G$76</f>
        <v>4.838709677419355</v>
      </c>
      <c r="J105" s="61"/>
    </row>
    <row r="106" spans="3:10" ht="15" customHeight="1" x14ac:dyDescent="0.2">
      <c r="C106" s="79"/>
      <c r="D106" s="188" t="s">
        <v>32</v>
      </c>
      <c r="E106" s="189"/>
      <c r="F106" s="329"/>
      <c r="G106" s="328">
        <v>1</v>
      </c>
      <c r="H106" s="190">
        <f t="shared" si="7"/>
        <v>0.80645161290322576</v>
      </c>
    </row>
    <row r="107" spans="3:10" ht="15" customHeight="1" x14ac:dyDescent="0.2">
      <c r="C107" s="79"/>
      <c r="D107" s="188" t="s">
        <v>33</v>
      </c>
      <c r="E107" s="189"/>
      <c r="F107" s="329"/>
      <c r="G107" s="328">
        <v>3</v>
      </c>
      <c r="H107" s="190">
        <f t="shared" si="7"/>
        <v>2.4193548387096775</v>
      </c>
    </row>
    <row r="108" spans="3:10" ht="15" customHeight="1" x14ac:dyDescent="0.2">
      <c r="C108" s="79"/>
      <c r="D108" s="188" t="s">
        <v>118</v>
      </c>
      <c r="E108" s="189"/>
      <c r="F108" s="329"/>
      <c r="G108" s="328">
        <v>1</v>
      </c>
      <c r="H108" s="190">
        <f t="shared" si="7"/>
        <v>0.80645161290322576</v>
      </c>
    </row>
    <row r="109" spans="3:10" ht="15" customHeight="1" x14ac:dyDescent="0.2">
      <c r="C109" s="79"/>
      <c r="D109" s="393" t="s">
        <v>313</v>
      </c>
      <c r="E109" s="389"/>
      <c r="F109" s="390"/>
      <c r="G109" s="394">
        <v>1</v>
      </c>
      <c r="H109" s="391">
        <f t="shared" si="7"/>
        <v>0.80645161290322576</v>
      </c>
    </row>
    <row r="110" spans="3:10" ht="15" customHeight="1" x14ac:dyDescent="0.2">
      <c r="C110" s="79"/>
      <c r="D110" s="392" t="s">
        <v>57</v>
      </c>
      <c r="E110" s="387"/>
      <c r="F110" s="388"/>
      <c r="G110" s="395">
        <v>1</v>
      </c>
      <c r="H110" s="396">
        <f t="shared" si="7"/>
        <v>0.80645161290322576</v>
      </c>
    </row>
    <row r="111" spans="3:10" ht="15" customHeight="1" x14ac:dyDescent="0.2">
      <c r="C111" s="79"/>
      <c r="D111" s="392" t="s">
        <v>59</v>
      </c>
      <c r="E111" s="387"/>
      <c r="F111" s="388"/>
      <c r="G111" s="395">
        <v>2</v>
      </c>
      <c r="H111" s="396">
        <f t="shared" si="7"/>
        <v>1.6129032258064515</v>
      </c>
    </row>
    <row r="112" spans="3:10" ht="15" customHeight="1" x14ac:dyDescent="0.2">
      <c r="C112" s="79"/>
      <c r="D112" s="392" t="s">
        <v>158</v>
      </c>
      <c r="E112" s="387"/>
      <c r="F112" s="388"/>
      <c r="G112" s="395">
        <v>1</v>
      </c>
      <c r="H112" s="396">
        <f t="shared" si="7"/>
        <v>0.80645161290322576</v>
      </c>
    </row>
    <row r="113" spans="2:9" ht="15" customHeight="1" x14ac:dyDescent="0.2">
      <c r="C113" s="79"/>
      <c r="D113" s="549" t="s">
        <v>35</v>
      </c>
      <c r="E113" s="550"/>
      <c r="F113" s="551"/>
      <c r="G113" s="552">
        <v>2</v>
      </c>
      <c r="H113" s="553">
        <f t="shared" si="7"/>
        <v>1.6129032258064515</v>
      </c>
    </row>
    <row r="114" spans="2:9" ht="15" customHeight="1" x14ac:dyDescent="0.2">
      <c r="D114" s="39" t="s">
        <v>204</v>
      </c>
      <c r="E114" s="29"/>
    </row>
    <row r="115" spans="2:9" ht="15" customHeight="1" x14ac:dyDescent="0.2">
      <c r="D115" s="70" t="s">
        <v>180</v>
      </c>
    </row>
    <row r="116" spans="2:9" ht="15" customHeight="1" x14ac:dyDescent="0.2"/>
    <row r="117" spans="2:9" ht="15.75" customHeight="1" x14ac:dyDescent="0.2">
      <c r="D117" s="80" t="s">
        <v>358</v>
      </c>
      <c r="E117" s="61"/>
      <c r="F117" s="61"/>
      <c r="G117" s="61"/>
    </row>
    <row r="118" spans="2:9" ht="6.95" customHeight="1" x14ac:dyDescent="0.2"/>
    <row r="119" spans="2:9" ht="18" customHeight="1" x14ac:dyDescent="0.2">
      <c r="D119" s="442"/>
      <c r="E119" s="439"/>
      <c r="F119" s="232"/>
      <c r="G119" s="233" t="s">
        <v>90</v>
      </c>
      <c r="H119" s="518"/>
      <c r="I119" s="147"/>
    </row>
    <row r="120" spans="2:9" ht="15.95" customHeight="1" x14ac:dyDescent="0.2">
      <c r="B120" s="61"/>
      <c r="D120" s="440" t="s">
        <v>212</v>
      </c>
      <c r="E120" s="441"/>
      <c r="F120" s="367"/>
      <c r="G120" s="369">
        <v>17</v>
      </c>
      <c r="H120" s="87"/>
    </row>
    <row r="121" spans="2:9" ht="15.75" customHeight="1" x14ac:dyDescent="0.2">
      <c r="D121" s="437" t="s">
        <v>222</v>
      </c>
      <c r="E121" s="438"/>
      <c r="F121" s="446"/>
      <c r="G121" s="453">
        <f>G120/$F$40</f>
        <v>0.13709677419354838</v>
      </c>
      <c r="H121" s="86"/>
    </row>
    <row r="122" spans="2:9" ht="15.95" customHeight="1" x14ac:dyDescent="0.2">
      <c r="D122" s="368" t="s">
        <v>211</v>
      </c>
      <c r="E122" s="229"/>
      <c r="F122" s="206"/>
      <c r="G122" s="206"/>
    </row>
    <row r="123" spans="2:9" ht="15.95" customHeight="1" x14ac:dyDescent="0.2">
      <c r="D123" s="39" t="s">
        <v>204</v>
      </c>
    </row>
    <row r="124" spans="2:9" ht="15" customHeight="1" x14ac:dyDescent="0.2">
      <c r="D124" s="70" t="s">
        <v>180</v>
      </c>
    </row>
    <row r="125" spans="2:9" ht="15.95" customHeight="1" x14ac:dyDescent="0.2"/>
    <row r="126" spans="2:9" ht="6.95" customHeight="1" x14ac:dyDescent="0.2"/>
    <row r="127" spans="2:9" ht="15.95" customHeight="1" x14ac:dyDescent="0.2"/>
    <row r="128" spans="2:9" ht="15.95" customHeight="1" x14ac:dyDescent="0.2"/>
    <row r="129" spans="2:2" ht="15.95" customHeight="1" x14ac:dyDescent="0.2"/>
    <row r="130" spans="2:2" ht="15.95" customHeight="1" x14ac:dyDescent="0.2">
      <c r="B130" s="61"/>
    </row>
    <row r="131" spans="2:2" ht="15.95" customHeight="1" x14ac:dyDescent="0.2"/>
    <row r="132" spans="2:2" ht="15.95" customHeight="1" x14ac:dyDescent="0.2"/>
    <row r="133" spans="2:2" ht="15.95" customHeight="1" x14ac:dyDescent="0.2"/>
    <row r="134" spans="2:2" ht="15.95" customHeight="1" x14ac:dyDescent="0.2"/>
    <row r="135" spans="2:2" ht="15.95" customHeight="1" x14ac:dyDescent="0.2"/>
    <row r="136" spans="2:2" ht="15" customHeight="1" x14ac:dyDescent="0.2"/>
    <row r="137" spans="2:2" ht="15.95" customHeight="1" x14ac:dyDescent="0.2"/>
    <row r="138" spans="2:2" ht="15.95" customHeight="1" x14ac:dyDescent="0.2"/>
    <row r="139" spans="2:2" ht="15.95" customHeight="1" x14ac:dyDescent="0.2"/>
    <row r="140" spans="2:2" ht="15.95" customHeight="1" x14ac:dyDescent="0.2"/>
    <row r="141" spans="2:2" ht="15.95" customHeight="1" x14ac:dyDescent="0.2"/>
    <row r="142" spans="2:2" ht="15.95" customHeight="1" x14ac:dyDescent="0.2"/>
    <row r="143" spans="2:2" ht="15.95" customHeight="1" x14ac:dyDescent="0.2"/>
    <row r="144" spans="2:2"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sheetData>
  <mergeCells count="1">
    <mergeCell ref="D75:E75"/>
  </mergeCells>
  <phoneticPr fontId="0" type="noConversion"/>
  <pageMargins left="0.6692913385826772" right="0.47244094488188981" top="0.39370078740157483" bottom="0.6692913385826772" header="0" footer="0"/>
  <pageSetup paperSize="9" fitToHeight="0" orientation="portrait" r:id="rId1"/>
  <headerFooter alignWithMargins="0"/>
  <rowBreaks count="3" manualBreakCount="3">
    <brk id="43" min="2" max="10" man="1"/>
    <brk id="72" min="2" max="10" man="1"/>
    <brk id="116" min="2" max="10" man="1"/>
  </rowBreaks>
  <ignoredErrors>
    <ignoredError sqref="H17:I17"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8"/>
  <sheetViews>
    <sheetView showGridLines="0" zoomScaleNormal="100" workbookViewId="0"/>
  </sheetViews>
  <sheetFormatPr baseColWidth="10" defaultColWidth="9.140625" defaultRowHeight="12" x14ac:dyDescent="0.2"/>
  <cols>
    <col min="1" max="1" width="11.42578125" style="206" customWidth="1"/>
    <col min="2" max="2" width="5.7109375" style="206" customWidth="1"/>
    <col min="3" max="3" width="4" style="206" customWidth="1"/>
    <col min="4" max="4" width="3.28515625" style="206" customWidth="1"/>
    <col min="5" max="5" width="16.5703125" style="206" customWidth="1"/>
    <col min="6" max="10" width="11" style="206" customWidth="1"/>
    <col min="11" max="11" width="6" style="206" customWidth="1"/>
    <col min="12" max="16384" width="9.140625" style="206"/>
  </cols>
  <sheetData>
    <row r="1" spans="1:8" ht="15.95" customHeight="1" x14ac:dyDescent="0.2">
      <c r="A1" s="204"/>
      <c r="B1" s="205"/>
      <c r="C1" s="205"/>
      <c r="D1" s="205"/>
      <c r="E1" s="205"/>
      <c r="F1" s="205"/>
      <c r="G1" s="205"/>
      <c r="H1" s="205"/>
    </row>
    <row r="2" spans="1:8" ht="12" customHeight="1" x14ac:dyDescent="0.2">
      <c r="B2" s="205"/>
      <c r="C2" s="207"/>
      <c r="D2" s="207"/>
      <c r="E2" s="207"/>
      <c r="F2" s="207"/>
      <c r="G2" s="207"/>
      <c r="H2" s="207"/>
    </row>
    <row r="3" spans="1:8" ht="12" customHeight="1" x14ac:dyDescent="0.2">
      <c r="B3" s="205"/>
      <c r="C3" s="207"/>
      <c r="D3" s="207"/>
      <c r="E3" s="207"/>
      <c r="F3" s="207"/>
      <c r="G3" s="207"/>
      <c r="H3" s="207"/>
    </row>
    <row r="4" spans="1:8" ht="12" customHeight="1" x14ac:dyDescent="0.2">
      <c r="B4" s="205"/>
      <c r="C4" s="207"/>
      <c r="D4" s="207"/>
      <c r="E4" s="207"/>
      <c r="F4" s="207"/>
      <c r="G4" s="207"/>
      <c r="H4" s="207"/>
    </row>
    <row r="5" spans="1:8" ht="24" customHeight="1" x14ac:dyDescent="0.2"/>
    <row r="6" spans="1:8" ht="18" customHeight="1" x14ac:dyDescent="0.2">
      <c r="C6" s="208" t="s">
        <v>46</v>
      </c>
    </row>
    <row r="7" spans="1:8" ht="18" customHeight="1" x14ac:dyDescent="0.2">
      <c r="C7" s="209" t="s">
        <v>48</v>
      </c>
    </row>
    <row r="8" spans="1:8" ht="9" customHeight="1" x14ac:dyDescent="0.2">
      <c r="D8" s="207"/>
      <c r="E8" s="207"/>
      <c r="F8" s="207"/>
      <c r="G8" s="207"/>
      <c r="H8" s="207"/>
    </row>
    <row r="9" spans="1:8" ht="15.75" customHeight="1" x14ac:dyDescent="0.2">
      <c r="C9" s="207"/>
    </row>
    <row r="10" spans="1:8" ht="6.75" customHeight="1" x14ac:dyDescent="0.2">
      <c r="C10" s="207"/>
      <c r="D10" s="207"/>
      <c r="E10" s="207"/>
      <c r="F10" s="207"/>
      <c r="G10" s="207"/>
      <c r="H10" s="207"/>
    </row>
    <row r="11" spans="1:8" ht="15.95" customHeight="1" x14ac:dyDescent="0.2">
      <c r="D11" s="210" t="s">
        <v>346</v>
      </c>
      <c r="E11" s="210"/>
      <c r="F11" s="207"/>
    </row>
    <row r="12" spans="1:8" ht="6.75" customHeight="1" x14ac:dyDescent="0.2"/>
    <row r="13" spans="1:8" ht="18" customHeight="1" x14ac:dyDescent="0.2">
      <c r="D13" s="386"/>
      <c r="E13" s="353"/>
      <c r="F13" s="425" t="s">
        <v>172</v>
      </c>
      <c r="G13" s="425" t="s">
        <v>90</v>
      </c>
      <c r="H13" s="425" t="s">
        <v>199</v>
      </c>
    </row>
    <row r="14" spans="1:8" ht="15.95" customHeight="1" x14ac:dyDescent="0.2">
      <c r="D14" s="335" t="s">
        <v>137</v>
      </c>
      <c r="E14" s="336"/>
      <c r="F14" s="638">
        <v>1</v>
      </c>
      <c r="G14" s="639">
        <v>1</v>
      </c>
      <c r="H14" s="639">
        <v>0</v>
      </c>
    </row>
    <row r="15" spans="1:8" ht="15.95" customHeight="1" x14ac:dyDescent="0.2">
      <c r="D15" s="337" t="s">
        <v>138</v>
      </c>
      <c r="E15" s="338"/>
      <c r="F15" s="640">
        <v>6</v>
      </c>
      <c r="G15" s="639">
        <v>5</v>
      </c>
      <c r="H15" s="639">
        <v>1</v>
      </c>
    </row>
    <row r="16" spans="1:8" ht="15.95" customHeight="1" x14ac:dyDescent="0.2">
      <c r="D16" s="337" t="s">
        <v>112</v>
      </c>
      <c r="E16" s="338"/>
      <c r="F16" s="640">
        <v>11</v>
      </c>
      <c r="G16" s="641">
        <v>9</v>
      </c>
      <c r="H16" s="641">
        <v>2</v>
      </c>
    </row>
    <row r="17" spans="4:10" ht="15.95" customHeight="1" x14ac:dyDescent="0.2">
      <c r="D17" s="337" t="s">
        <v>113</v>
      </c>
      <c r="E17" s="338"/>
      <c r="F17" s="640">
        <v>10</v>
      </c>
      <c r="G17" s="641">
        <v>8</v>
      </c>
      <c r="H17" s="641">
        <v>2</v>
      </c>
    </row>
    <row r="18" spans="4:10" ht="15.95" customHeight="1" x14ac:dyDescent="0.2">
      <c r="D18" s="337" t="s">
        <v>114</v>
      </c>
      <c r="E18" s="338"/>
      <c r="F18" s="640">
        <v>6</v>
      </c>
      <c r="G18" s="641">
        <v>3</v>
      </c>
      <c r="H18" s="641">
        <v>3</v>
      </c>
    </row>
    <row r="19" spans="4:10" ht="15.95" customHeight="1" x14ac:dyDescent="0.2">
      <c r="D19" s="350" t="s">
        <v>141</v>
      </c>
      <c r="E19" s="88"/>
      <c r="F19" s="640">
        <v>3</v>
      </c>
      <c r="G19" s="641">
        <v>3</v>
      </c>
      <c r="H19" s="641">
        <v>0</v>
      </c>
    </row>
    <row r="20" spans="4:10" ht="15.95" customHeight="1" x14ac:dyDescent="0.2">
      <c r="D20" s="167" t="s">
        <v>47</v>
      </c>
      <c r="E20" s="175"/>
      <c r="F20" s="421">
        <f>SUM(F14:F19)</f>
        <v>37</v>
      </c>
      <c r="G20" s="421">
        <f>SUM(G14:G19)</f>
        <v>29</v>
      </c>
      <c r="H20" s="421">
        <f>SUM(H14:H19)</f>
        <v>8</v>
      </c>
    </row>
    <row r="21" spans="4:10" ht="15.95" customHeight="1" x14ac:dyDescent="0.2">
      <c r="D21" s="229" t="s">
        <v>204</v>
      </c>
    </row>
    <row r="22" spans="4:10" ht="15.95" customHeight="1" x14ac:dyDescent="0.2">
      <c r="D22" s="266" t="s">
        <v>180</v>
      </c>
    </row>
    <row r="23" spans="4:10" ht="15.95" customHeight="1" x14ac:dyDescent="0.2"/>
    <row r="24" spans="4:10" ht="15.75" customHeight="1" x14ac:dyDescent="0.2">
      <c r="D24" s="210" t="s">
        <v>347</v>
      </c>
      <c r="E24" s="210"/>
      <c r="F24" s="207"/>
      <c r="G24" s="207"/>
      <c r="H24" s="207"/>
    </row>
    <row r="25" spans="4:10" ht="6.75" customHeight="1" x14ac:dyDescent="0.2">
      <c r="D25" s="210"/>
      <c r="E25" s="210"/>
      <c r="F25" s="207"/>
      <c r="G25" s="207"/>
      <c r="H25" s="207"/>
      <c r="I25" s="219"/>
      <c r="J25" s="219"/>
    </row>
    <row r="26" spans="4:10" ht="18" customHeight="1" x14ac:dyDescent="0.2">
      <c r="D26" s="386"/>
      <c r="E26" s="353"/>
      <c r="F26" s="425" t="s">
        <v>172</v>
      </c>
      <c r="G26" s="425" t="s">
        <v>90</v>
      </c>
      <c r="H26" s="425" t="s">
        <v>199</v>
      </c>
      <c r="I26" s="518"/>
      <c r="J26" s="219"/>
    </row>
    <row r="27" spans="4:10" ht="15.75" customHeight="1" x14ac:dyDescent="0.2">
      <c r="D27" s="404" t="s">
        <v>216</v>
      </c>
      <c r="E27" s="180"/>
      <c r="F27" s="638">
        <v>9</v>
      </c>
      <c r="G27" s="639">
        <v>7</v>
      </c>
      <c r="H27" s="639">
        <v>2</v>
      </c>
      <c r="I27" s="219"/>
      <c r="J27" s="219"/>
    </row>
    <row r="28" spans="4:10" ht="15.75" customHeight="1" x14ac:dyDescent="0.2">
      <c r="D28" s="405" t="s">
        <v>260</v>
      </c>
      <c r="E28" s="406"/>
      <c r="F28" s="640">
        <v>3</v>
      </c>
      <c r="G28" s="639">
        <v>3</v>
      </c>
      <c r="H28" s="639">
        <v>0</v>
      </c>
      <c r="I28" s="219"/>
      <c r="J28" s="219"/>
    </row>
    <row r="29" spans="4:10" ht="15.75" customHeight="1" x14ac:dyDescent="0.2">
      <c r="D29" s="405" t="s">
        <v>96</v>
      </c>
      <c r="E29" s="406"/>
      <c r="F29" s="640">
        <v>25</v>
      </c>
      <c r="G29" s="641">
        <v>19</v>
      </c>
      <c r="H29" s="641">
        <v>6</v>
      </c>
      <c r="I29" s="219"/>
      <c r="J29" s="219"/>
    </row>
    <row r="30" spans="4:10" ht="15.75" customHeight="1" x14ac:dyDescent="0.2">
      <c r="D30" s="167" t="s">
        <v>47</v>
      </c>
      <c r="E30" s="175"/>
      <c r="F30" s="421">
        <f>SUM(F27:F29)</f>
        <v>37</v>
      </c>
      <c r="G30" s="421">
        <f>SUM(G27:G29)</f>
        <v>29</v>
      </c>
      <c r="H30" s="421">
        <f>SUM(H27:H29)</f>
        <v>8</v>
      </c>
      <c r="I30" s="219"/>
      <c r="J30" s="219"/>
    </row>
    <row r="31" spans="4:10" ht="15.75" customHeight="1" x14ac:dyDescent="0.2">
      <c r="D31" s="475" t="s">
        <v>217</v>
      </c>
      <c r="E31" s="385"/>
      <c r="F31" s="384"/>
      <c r="G31" s="384"/>
      <c r="H31" s="384"/>
      <c r="I31" s="219"/>
      <c r="J31" s="219"/>
    </row>
    <row r="32" spans="4:10" ht="15.75" customHeight="1" x14ac:dyDescent="0.2">
      <c r="D32" s="229" t="s">
        <v>204</v>
      </c>
      <c r="E32" s="210"/>
      <c r="F32" s="207"/>
      <c r="G32" s="207"/>
      <c r="H32" s="207"/>
      <c r="I32" s="219"/>
      <c r="J32" s="219"/>
    </row>
    <row r="33" spans="3:10" ht="15.75" customHeight="1" x14ac:dyDescent="0.2">
      <c r="D33" s="266" t="s">
        <v>180</v>
      </c>
      <c r="E33" s="210"/>
      <c r="F33" s="207"/>
      <c r="G33" s="207"/>
      <c r="H33" s="207"/>
      <c r="I33" s="219"/>
      <c r="J33" s="219"/>
    </row>
    <row r="34" spans="3:10" ht="15.75" customHeight="1" x14ac:dyDescent="0.2">
      <c r="D34" s="210"/>
      <c r="E34" s="210"/>
      <c r="F34" s="207"/>
      <c r="G34" s="207"/>
      <c r="H34" s="207"/>
      <c r="I34" s="219"/>
      <c r="J34" s="219"/>
    </row>
    <row r="35" spans="3:10" ht="15.75" customHeight="1" x14ac:dyDescent="0.2">
      <c r="D35" s="210" t="s">
        <v>348</v>
      </c>
      <c r="E35" s="210"/>
      <c r="F35" s="207"/>
      <c r="G35" s="207"/>
      <c r="H35" s="207"/>
      <c r="I35" s="219"/>
      <c r="J35" s="219"/>
    </row>
    <row r="36" spans="3:10" ht="6.75" customHeight="1" x14ac:dyDescent="0.2">
      <c r="D36" s="210"/>
      <c r="E36" s="210"/>
      <c r="F36" s="207"/>
      <c r="G36" s="207"/>
      <c r="H36" s="207"/>
      <c r="I36" s="219"/>
      <c r="J36" s="219"/>
    </row>
    <row r="37" spans="3:10" ht="18" customHeight="1" x14ac:dyDescent="0.2">
      <c r="D37" s="386"/>
      <c r="E37" s="353"/>
      <c r="F37" s="425" t="s">
        <v>172</v>
      </c>
      <c r="G37" s="425" t="s">
        <v>90</v>
      </c>
      <c r="H37" s="425" t="s">
        <v>199</v>
      </c>
      <c r="I37" s="518"/>
      <c r="J37" s="219"/>
    </row>
    <row r="38" spans="3:10" ht="15.75" customHeight="1" x14ac:dyDescent="0.2">
      <c r="D38" s="404" t="s">
        <v>191</v>
      </c>
      <c r="E38" s="180"/>
      <c r="F38" s="638">
        <v>25</v>
      </c>
      <c r="G38" s="639">
        <v>17</v>
      </c>
      <c r="H38" s="639">
        <v>8</v>
      </c>
      <c r="I38" s="219"/>
      <c r="J38" s="219"/>
    </row>
    <row r="39" spans="3:10" ht="15.75" customHeight="1" x14ac:dyDescent="0.2">
      <c r="D39" s="405" t="s">
        <v>192</v>
      </c>
      <c r="E39" s="406"/>
      <c r="F39" s="640">
        <v>12</v>
      </c>
      <c r="G39" s="641">
        <v>12</v>
      </c>
      <c r="H39" s="641">
        <v>0</v>
      </c>
      <c r="I39" s="219"/>
      <c r="J39" s="219"/>
    </row>
    <row r="40" spans="3:10" ht="15.75" customHeight="1" x14ac:dyDescent="0.2">
      <c r="D40" s="167" t="s">
        <v>47</v>
      </c>
      <c r="E40" s="175"/>
      <c r="F40" s="421">
        <f>SUM(F38:F39)</f>
        <v>37</v>
      </c>
      <c r="G40" s="421">
        <f>SUM(G38:G39)</f>
        <v>29</v>
      </c>
      <c r="H40" s="421">
        <f>SUM(H38:H39)</f>
        <v>8</v>
      </c>
    </row>
    <row r="41" spans="3:10" ht="15.75" customHeight="1" x14ac:dyDescent="0.2">
      <c r="D41" s="229" t="s">
        <v>204</v>
      </c>
      <c r="E41" s="210"/>
      <c r="F41" s="207"/>
      <c r="G41" s="207"/>
      <c r="H41" s="207"/>
    </row>
    <row r="42" spans="3:10" ht="15.75" customHeight="1" x14ac:dyDescent="0.2">
      <c r="D42" s="266" t="s">
        <v>180</v>
      </c>
    </row>
    <row r="43" spans="3:10" ht="15.95" customHeight="1" x14ac:dyDescent="0.2">
      <c r="C43" s="219"/>
      <c r="E43" s="210"/>
      <c r="F43" s="219"/>
      <c r="G43" s="219"/>
      <c r="H43" s="219"/>
    </row>
    <row r="44" spans="3:10" ht="15.95" customHeight="1" x14ac:dyDescent="0.2">
      <c r="D44" s="210" t="s">
        <v>330</v>
      </c>
    </row>
    <row r="45" spans="3:10" ht="6.75" customHeight="1" x14ac:dyDescent="0.2"/>
    <row r="46" spans="3:10" ht="18" customHeight="1" x14ac:dyDescent="0.2">
      <c r="D46" s="834" t="s">
        <v>91</v>
      </c>
      <c r="E46" s="835"/>
      <c r="F46" s="330"/>
      <c r="G46" s="642" t="s">
        <v>172</v>
      </c>
      <c r="H46" s="65" t="s">
        <v>64</v>
      </c>
    </row>
    <row r="47" spans="3:10" ht="15.95" customHeight="1" x14ac:dyDescent="0.2">
      <c r="D47" s="510" t="s">
        <v>9</v>
      </c>
      <c r="E47" s="387"/>
      <c r="F47" s="388"/>
      <c r="G47" s="511">
        <v>1</v>
      </c>
      <c r="H47" s="657">
        <f t="shared" ref="H47:H62" si="0">G47*100/$G$63</f>
        <v>2.7027027027027026</v>
      </c>
    </row>
    <row r="48" spans="3:10" ht="15.95" customHeight="1" x14ac:dyDescent="0.2">
      <c r="D48" s="510" t="s">
        <v>173</v>
      </c>
      <c r="E48" s="387"/>
      <c r="F48" s="388"/>
      <c r="G48" s="395">
        <v>1</v>
      </c>
      <c r="H48" s="650">
        <f t="shared" si="0"/>
        <v>2.7027027027027026</v>
      </c>
    </row>
    <row r="49" spans="3:8" ht="15.95" customHeight="1" x14ac:dyDescent="0.2">
      <c r="D49" s="203" t="s">
        <v>14</v>
      </c>
      <c r="E49" s="29"/>
      <c r="F49" s="79"/>
      <c r="G49" s="327">
        <v>2</v>
      </c>
      <c r="H49" s="655">
        <f t="shared" si="0"/>
        <v>5.4054054054054053</v>
      </c>
    </row>
    <row r="50" spans="3:8" ht="15.95" customHeight="1" x14ac:dyDescent="0.2">
      <c r="D50" s="191" t="s">
        <v>145</v>
      </c>
      <c r="E50" s="189"/>
      <c r="F50" s="329"/>
      <c r="G50" s="328">
        <v>1</v>
      </c>
      <c r="H50" s="654">
        <f t="shared" si="0"/>
        <v>2.7027027027027026</v>
      </c>
    </row>
    <row r="51" spans="3:8" ht="15.95" customHeight="1" x14ac:dyDescent="0.2">
      <c r="D51" s="188" t="s">
        <v>16</v>
      </c>
      <c r="E51" s="189"/>
      <c r="F51" s="329"/>
      <c r="G51" s="328">
        <v>1</v>
      </c>
      <c r="H51" s="650">
        <f t="shared" si="0"/>
        <v>2.7027027027027026</v>
      </c>
    </row>
    <row r="52" spans="3:8" ht="15.95" customHeight="1" x14ac:dyDescent="0.2">
      <c r="D52" s="188" t="s">
        <v>18</v>
      </c>
      <c r="E52" s="189"/>
      <c r="F52" s="329"/>
      <c r="G52" s="328">
        <v>11</v>
      </c>
      <c r="H52" s="654">
        <f t="shared" si="0"/>
        <v>29.72972972972973</v>
      </c>
    </row>
    <row r="53" spans="3:8" ht="15.95" customHeight="1" x14ac:dyDescent="0.2">
      <c r="D53" s="188" t="s">
        <v>19</v>
      </c>
      <c r="E53" s="189"/>
      <c r="F53" s="329"/>
      <c r="G53" s="328">
        <v>3</v>
      </c>
      <c r="H53" s="650">
        <f t="shared" si="0"/>
        <v>8.1081081081081088</v>
      </c>
    </row>
    <row r="54" spans="3:8" ht="15.95" customHeight="1" x14ac:dyDescent="0.2">
      <c r="D54" s="188" t="s">
        <v>55</v>
      </c>
      <c r="E54" s="189"/>
      <c r="F54" s="329"/>
      <c r="G54" s="328">
        <v>1</v>
      </c>
      <c r="H54" s="654">
        <f t="shared" si="0"/>
        <v>2.7027027027027026</v>
      </c>
    </row>
    <row r="55" spans="3:8" ht="15.95" customHeight="1" x14ac:dyDescent="0.2">
      <c r="D55" s="188" t="s">
        <v>25</v>
      </c>
      <c r="E55" s="189"/>
      <c r="F55" s="329"/>
      <c r="G55" s="328">
        <v>4</v>
      </c>
      <c r="H55" s="650">
        <f t="shared" si="0"/>
        <v>10.810810810810811</v>
      </c>
    </row>
    <row r="56" spans="3:8" ht="15.95" customHeight="1" x14ac:dyDescent="0.2">
      <c r="D56" s="188" t="s">
        <v>69</v>
      </c>
      <c r="E56" s="189"/>
      <c r="F56" s="329"/>
      <c r="G56" s="328">
        <v>1</v>
      </c>
      <c r="H56" s="655">
        <f t="shared" si="0"/>
        <v>2.7027027027027026</v>
      </c>
    </row>
    <row r="57" spans="3:8" ht="15.95" customHeight="1" x14ac:dyDescent="0.2">
      <c r="D57" s="188" t="s">
        <v>70</v>
      </c>
      <c r="E57" s="189"/>
      <c r="F57" s="329"/>
      <c r="G57" s="328">
        <v>4</v>
      </c>
      <c r="H57" s="654">
        <f t="shared" si="0"/>
        <v>10.810810810810811</v>
      </c>
    </row>
    <row r="58" spans="3:8" ht="15.95" customHeight="1" x14ac:dyDescent="0.2">
      <c r="D58" s="188" t="s">
        <v>298</v>
      </c>
      <c r="E58" s="189"/>
      <c r="F58" s="329"/>
      <c r="G58" s="328">
        <v>1</v>
      </c>
      <c r="H58" s="650">
        <f t="shared" si="0"/>
        <v>2.7027027027027026</v>
      </c>
    </row>
    <row r="59" spans="3:8" ht="15.95" customHeight="1" x14ac:dyDescent="0.2">
      <c r="D59" s="188" t="s">
        <v>31</v>
      </c>
      <c r="E59" s="189"/>
      <c r="F59" s="329"/>
      <c r="G59" s="328">
        <v>2</v>
      </c>
      <c r="H59" s="655">
        <f t="shared" si="0"/>
        <v>5.4054054054054053</v>
      </c>
    </row>
    <row r="60" spans="3:8" ht="15.95" customHeight="1" x14ac:dyDescent="0.2">
      <c r="D60" s="188" t="s">
        <v>32</v>
      </c>
      <c r="E60" s="189"/>
      <c r="F60" s="329"/>
      <c r="G60" s="328">
        <v>1</v>
      </c>
      <c r="H60" s="654">
        <f t="shared" si="0"/>
        <v>2.7027027027027026</v>
      </c>
    </row>
    <row r="61" spans="3:8" ht="15.95" customHeight="1" x14ac:dyDescent="0.2">
      <c r="C61" s="212"/>
      <c r="D61" s="643" t="s">
        <v>33</v>
      </c>
      <c r="E61" s="189"/>
      <c r="F61" s="329"/>
      <c r="G61" s="328">
        <v>2</v>
      </c>
      <c r="H61" s="654">
        <f t="shared" si="0"/>
        <v>5.4054054054054053</v>
      </c>
    </row>
    <row r="62" spans="3:8" ht="15.95" customHeight="1" x14ac:dyDescent="0.2">
      <c r="C62" s="212"/>
      <c r="D62" s="644" t="s">
        <v>59</v>
      </c>
      <c r="E62" s="645"/>
      <c r="F62" s="646"/>
      <c r="G62" s="647">
        <v>1</v>
      </c>
      <c r="H62" s="658">
        <f t="shared" si="0"/>
        <v>2.7027027027027026</v>
      </c>
    </row>
    <row r="63" spans="3:8" ht="15.95" customHeight="1" x14ac:dyDescent="0.2">
      <c r="D63" s="71"/>
      <c r="E63" s="332"/>
      <c r="F63" s="72" t="s">
        <v>47</v>
      </c>
      <c r="G63" s="421">
        <f>SUM(G47:G62)</f>
        <v>37</v>
      </c>
      <c r="H63" s="148">
        <f>SUM(H47:H62)</f>
        <v>100.00000000000001</v>
      </c>
    </row>
    <row r="64" spans="3:8" ht="15.95" customHeight="1" x14ac:dyDescent="0.2">
      <c r="D64" s="229" t="s">
        <v>204</v>
      </c>
    </row>
    <row r="65" spans="4:4" ht="15.95" customHeight="1" x14ac:dyDescent="0.2">
      <c r="D65" s="266" t="s">
        <v>180</v>
      </c>
    </row>
    <row r="66" spans="4:4" ht="15.95" customHeight="1" x14ac:dyDescent="0.2"/>
    <row r="67" spans="4:4" ht="15.95" customHeight="1" x14ac:dyDescent="0.2"/>
    <row r="68" spans="4:4" ht="15.95" customHeight="1" x14ac:dyDescent="0.2"/>
    <row r="69" spans="4:4" ht="15.95" customHeight="1" x14ac:dyDescent="0.2"/>
    <row r="70" spans="4:4" ht="15.95" customHeight="1" x14ac:dyDescent="0.2"/>
    <row r="71" spans="4:4" ht="15.95" customHeight="1" x14ac:dyDescent="0.2"/>
    <row r="72" spans="4:4" ht="15.95" customHeight="1" x14ac:dyDescent="0.2"/>
    <row r="73" spans="4:4" ht="15.95" customHeight="1" x14ac:dyDescent="0.2"/>
    <row r="74" spans="4:4" ht="15.95" customHeight="1" x14ac:dyDescent="0.2"/>
    <row r="75" spans="4:4" ht="15.95" customHeight="1" x14ac:dyDescent="0.2"/>
    <row r="76" spans="4:4" ht="15.95" customHeight="1" x14ac:dyDescent="0.2"/>
    <row r="77" spans="4:4" ht="15.95" customHeight="1" x14ac:dyDescent="0.2"/>
    <row r="78" spans="4:4" ht="15.95" customHeight="1" x14ac:dyDescent="0.2"/>
    <row r="79" spans="4:4" ht="15.95" customHeight="1" x14ac:dyDescent="0.2"/>
    <row r="80" spans="4:4"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sheetData>
  <mergeCells count="1">
    <mergeCell ref="D46:E46"/>
  </mergeCells>
  <pageMargins left="0.6692913385826772" right="0.47244094488188981" top="0.39370078740157483" bottom="0.6692913385826772" header="0" footer="0"/>
  <pageSetup paperSize="9" fitToHeight="0" orientation="portrait" r:id="rId1"/>
  <headerFooter alignWithMargins="0"/>
  <rowBreaks count="1" manualBreakCount="1">
    <brk id="43" min="2"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5"/>
  <sheetViews>
    <sheetView showGridLines="0" zoomScaleNormal="100" workbookViewId="0"/>
  </sheetViews>
  <sheetFormatPr baseColWidth="10" defaultColWidth="9.140625" defaultRowHeight="12" x14ac:dyDescent="0.2"/>
  <cols>
    <col min="1" max="1" width="11.42578125" style="206" customWidth="1"/>
    <col min="2" max="2" width="5.7109375" style="206" customWidth="1"/>
    <col min="3" max="3" width="4" style="206" customWidth="1"/>
    <col min="4" max="4" width="3.28515625" style="206" customWidth="1"/>
    <col min="5" max="5" width="13.7109375" style="206" customWidth="1"/>
    <col min="6" max="10" width="11" style="206" customWidth="1"/>
    <col min="11" max="11" width="8.42578125" style="206" customWidth="1"/>
    <col min="12" max="12" width="6.28515625" style="206" customWidth="1"/>
    <col min="13" max="16384" width="9.140625" style="206"/>
  </cols>
  <sheetData>
    <row r="1" spans="1:9" ht="15.95" customHeight="1" x14ac:dyDescent="0.2">
      <c r="A1" s="204"/>
      <c r="B1" s="205"/>
      <c r="C1" s="205"/>
      <c r="D1" s="205"/>
      <c r="E1" s="205"/>
      <c r="F1" s="205"/>
      <c r="G1" s="205"/>
      <c r="H1" s="205"/>
    </row>
    <row r="2" spans="1:9" ht="12" customHeight="1" x14ac:dyDescent="0.2">
      <c r="B2" s="205"/>
      <c r="C2" s="207"/>
      <c r="D2" s="207"/>
      <c r="E2" s="207"/>
      <c r="F2" s="207"/>
      <c r="G2" s="207"/>
      <c r="H2" s="207"/>
    </row>
    <row r="3" spans="1:9" ht="12" customHeight="1" x14ac:dyDescent="0.2">
      <c r="B3" s="205"/>
      <c r="C3" s="207"/>
      <c r="D3" s="207"/>
      <c r="E3" s="207"/>
      <c r="F3" s="207"/>
      <c r="G3" s="207"/>
      <c r="H3" s="207"/>
    </row>
    <row r="4" spans="1:9" ht="12" customHeight="1" x14ac:dyDescent="0.2">
      <c r="B4" s="205"/>
      <c r="C4" s="207"/>
      <c r="D4" s="207"/>
      <c r="E4" s="207"/>
      <c r="F4" s="207"/>
      <c r="G4" s="207"/>
      <c r="H4" s="207"/>
    </row>
    <row r="5" spans="1:9" ht="24" customHeight="1" x14ac:dyDescent="0.2"/>
    <row r="6" spans="1:9" ht="18" customHeight="1" x14ac:dyDescent="0.2">
      <c r="C6" s="208" t="s">
        <v>46</v>
      </c>
    </row>
    <row r="7" spans="1:9" ht="18" customHeight="1" x14ac:dyDescent="0.2">
      <c r="C7" s="209" t="s">
        <v>48</v>
      </c>
    </row>
    <row r="8" spans="1:9" ht="9" customHeight="1" x14ac:dyDescent="0.2">
      <c r="D8" s="207"/>
      <c r="E8" s="207"/>
      <c r="F8" s="207"/>
      <c r="G8" s="207"/>
      <c r="H8" s="207"/>
    </row>
    <row r="9" spans="1:9" ht="15.75" customHeight="1" x14ac:dyDescent="0.2">
      <c r="C9" s="207"/>
    </row>
    <row r="10" spans="1:9" ht="15.75" customHeight="1" x14ac:dyDescent="0.2"/>
    <row r="11" spans="1:9" ht="6.75" customHeight="1" x14ac:dyDescent="0.2"/>
    <row r="12" spans="1:9" ht="18" customHeight="1" x14ac:dyDescent="0.2">
      <c r="D12" s="386"/>
      <c r="E12" s="353"/>
      <c r="F12" s="425" t="s">
        <v>172</v>
      </c>
      <c r="G12" s="425" t="s">
        <v>90</v>
      </c>
      <c r="H12" s="425" t="s">
        <v>199</v>
      </c>
      <c r="I12" s="518"/>
    </row>
    <row r="13" spans="1:9" ht="15.75" customHeight="1" x14ac:dyDescent="0.2">
      <c r="D13" s="418" t="s">
        <v>193</v>
      </c>
      <c r="E13" s="413"/>
      <c r="F13" s="419">
        <v>19</v>
      </c>
      <c r="G13" s="419">
        <v>0</v>
      </c>
      <c r="H13" s="419">
        <v>19</v>
      </c>
    </row>
    <row r="14" spans="1:9" ht="15.75" customHeight="1" x14ac:dyDescent="0.2">
      <c r="D14" s="415" t="s">
        <v>97</v>
      </c>
      <c r="E14" s="807"/>
      <c r="F14" s="416">
        <v>14</v>
      </c>
      <c r="G14" s="417" t="s">
        <v>8</v>
      </c>
      <c r="H14" s="416">
        <v>14</v>
      </c>
    </row>
    <row r="15" spans="1:9" ht="15.75" customHeight="1" x14ac:dyDescent="0.2">
      <c r="D15" s="808" t="s">
        <v>242</v>
      </c>
      <c r="E15" s="809"/>
      <c r="F15" s="810">
        <v>5</v>
      </c>
      <c r="G15" s="811" t="s">
        <v>8</v>
      </c>
      <c r="H15" s="811">
        <v>5</v>
      </c>
    </row>
    <row r="16" spans="1:9" ht="15.75" customHeight="1" x14ac:dyDescent="0.2">
      <c r="D16" s="418" t="s">
        <v>241</v>
      </c>
      <c r="E16" s="414"/>
      <c r="F16" s="420">
        <v>5</v>
      </c>
      <c r="G16" s="419">
        <v>0</v>
      </c>
      <c r="H16" s="419">
        <v>5</v>
      </c>
    </row>
    <row r="17" spans="3:9" ht="15.75" customHeight="1" x14ac:dyDescent="0.2">
      <c r="D17" s="637" t="s">
        <v>92</v>
      </c>
      <c r="E17" s="406"/>
      <c r="F17" s="182">
        <v>0</v>
      </c>
      <c r="G17" s="602" t="s">
        <v>8</v>
      </c>
      <c r="H17" s="181">
        <v>0</v>
      </c>
    </row>
    <row r="18" spans="3:9" ht="15.75" customHeight="1" x14ac:dyDescent="0.2">
      <c r="D18" s="637" t="s">
        <v>93</v>
      </c>
      <c r="E18" s="406"/>
      <c r="F18" s="182">
        <v>0</v>
      </c>
      <c r="G18" s="602" t="s">
        <v>8</v>
      </c>
      <c r="H18" s="500">
        <v>0</v>
      </c>
    </row>
    <row r="19" spans="3:9" ht="15.75" customHeight="1" x14ac:dyDescent="0.2">
      <c r="D19" s="637" t="s">
        <v>94</v>
      </c>
      <c r="E19" s="406"/>
      <c r="F19" s="182">
        <v>5</v>
      </c>
      <c r="G19" s="602" t="s">
        <v>8</v>
      </c>
      <c r="H19" s="500">
        <v>5</v>
      </c>
    </row>
    <row r="20" spans="3:9" ht="15.75" customHeight="1" x14ac:dyDescent="0.2">
      <c r="D20" s="418" t="s">
        <v>261</v>
      </c>
      <c r="E20" s="414"/>
      <c r="F20" s="420">
        <v>2</v>
      </c>
      <c r="G20" s="419">
        <v>0</v>
      </c>
      <c r="H20" s="419">
        <v>2</v>
      </c>
    </row>
    <row r="21" spans="3:9" ht="15.75" customHeight="1" x14ac:dyDescent="0.2">
      <c r="D21" s="637" t="s">
        <v>329</v>
      </c>
      <c r="E21" s="406"/>
      <c r="F21" s="182">
        <v>1</v>
      </c>
      <c r="G21" s="602" t="s">
        <v>8</v>
      </c>
      <c r="H21" s="181">
        <v>1</v>
      </c>
    </row>
    <row r="22" spans="3:9" ht="15.75" customHeight="1" x14ac:dyDescent="0.2">
      <c r="D22" s="637" t="s">
        <v>213</v>
      </c>
      <c r="E22" s="406"/>
      <c r="F22" s="182">
        <v>1</v>
      </c>
      <c r="G22" s="602" t="s">
        <v>8</v>
      </c>
      <c r="H22" s="500">
        <v>1</v>
      </c>
    </row>
    <row r="23" spans="3:9" ht="15.75" customHeight="1" x14ac:dyDescent="0.2">
      <c r="D23" s="167" t="s">
        <v>47</v>
      </c>
      <c r="E23" s="175"/>
      <c r="F23" s="421">
        <f>G23+H23</f>
        <v>26</v>
      </c>
      <c r="G23" s="421">
        <f>G13+G16</f>
        <v>0</v>
      </c>
      <c r="H23" s="421">
        <f>H13+H16+H20</f>
        <v>26</v>
      </c>
    </row>
    <row r="24" spans="3:9" ht="15.75" customHeight="1" x14ac:dyDescent="0.2">
      <c r="D24" s="371" t="s">
        <v>262</v>
      </c>
      <c r="E24" s="371"/>
      <c r="F24" s="30"/>
      <c r="G24" s="30"/>
      <c r="H24" s="30"/>
    </row>
    <row r="25" spans="3:9" ht="15.75" customHeight="1" x14ac:dyDescent="0.2">
      <c r="D25" s="229" t="s">
        <v>204</v>
      </c>
    </row>
    <row r="26" spans="3:9" ht="15.75" customHeight="1" x14ac:dyDescent="0.2">
      <c r="C26" s="207"/>
      <c r="D26" s="266" t="s">
        <v>180</v>
      </c>
      <c r="E26" s="207"/>
      <c r="F26" s="207"/>
      <c r="G26" s="207"/>
      <c r="H26" s="207"/>
    </row>
    <row r="27" spans="3:9" ht="15.75" customHeight="1" x14ac:dyDescent="0.2">
      <c r="C27" s="207"/>
      <c r="D27" s="210"/>
      <c r="E27" s="207"/>
      <c r="F27" s="207"/>
      <c r="G27" s="207"/>
      <c r="H27" s="207"/>
    </row>
    <row r="28" spans="3:9" ht="15.75" customHeight="1" x14ac:dyDescent="0.2">
      <c r="C28" s="207"/>
      <c r="D28" s="266"/>
      <c r="E28" s="207"/>
      <c r="F28" s="207"/>
      <c r="G28" s="207"/>
      <c r="H28" s="207"/>
    </row>
    <row r="29" spans="3:9" ht="6.75" customHeight="1" x14ac:dyDescent="0.2">
      <c r="C29" s="207"/>
      <c r="D29" s="266"/>
      <c r="E29" s="207"/>
      <c r="F29" s="207"/>
      <c r="G29" s="207"/>
      <c r="H29" s="207"/>
    </row>
    <row r="30" spans="3:9" ht="15.75" customHeight="1" x14ac:dyDescent="0.2">
      <c r="C30" s="207"/>
      <c r="D30" s="309" t="s">
        <v>334</v>
      </c>
      <c r="E30" s="207"/>
      <c r="F30" s="207"/>
      <c r="G30" s="207"/>
      <c r="H30" s="207"/>
    </row>
    <row r="31" spans="3:9" ht="6.75" customHeight="1" x14ac:dyDescent="0.2">
      <c r="C31" s="207"/>
      <c r="D31" s="309"/>
      <c r="E31" s="207"/>
      <c r="F31" s="207"/>
      <c r="G31" s="207"/>
      <c r="H31" s="207"/>
      <c r="I31" s="205"/>
    </row>
    <row r="32" spans="3:9" ht="18" customHeight="1" x14ac:dyDescent="0.2">
      <c r="C32" s="207"/>
      <c r="D32" s="284" t="s">
        <v>95</v>
      </c>
      <c r="E32" s="333"/>
      <c r="F32" s="85" t="s">
        <v>199</v>
      </c>
      <c r="G32" s="424" t="s">
        <v>64</v>
      </c>
      <c r="H32" s="557"/>
      <c r="I32" s="558"/>
    </row>
    <row r="33" spans="3:10" ht="15.75" customHeight="1" x14ac:dyDescent="0.2">
      <c r="C33" s="207"/>
      <c r="D33" s="802" t="s">
        <v>137</v>
      </c>
      <c r="E33" s="803"/>
      <c r="F33" s="804">
        <v>1</v>
      </c>
      <c r="G33" s="301">
        <f>F33*100/$F$39</f>
        <v>3.8461538461538463</v>
      </c>
      <c r="H33" s="556"/>
      <c r="I33" s="554"/>
    </row>
    <row r="34" spans="3:10" ht="15.75" customHeight="1" x14ac:dyDescent="0.2">
      <c r="C34" s="207"/>
      <c r="D34" s="805" t="s">
        <v>138</v>
      </c>
      <c r="E34" s="192"/>
      <c r="F34" s="433">
        <v>1</v>
      </c>
      <c r="G34" s="302">
        <f t="shared" ref="G34:G38" si="0">F34*100/$F$39</f>
        <v>3.8461538461538463</v>
      </c>
      <c r="H34" s="559"/>
      <c r="I34" s="555"/>
    </row>
    <row r="35" spans="3:10" ht="15.75" customHeight="1" x14ac:dyDescent="0.2">
      <c r="C35" s="207"/>
      <c r="D35" s="805" t="s">
        <v>112</v>
      </c>
      <c r="E35" s="192"/>
      <c r="F35" s="433">
        <v>7</v>
      </c>
      <c r="G35" s="302">
        <f t="shared" si="0"/>
        <v>26.923076923076923</v>
      </c>
      <c r="H35" s="559"/>
      <c r="I35" s="555"/>
    </row>
    <row r="36" spans="3:10" ht="15.75" customHeight="1" x14ac:dyDescent="0.2">
      <c r="C36" s="207"/>
      <c r="D36" s="805" t="s">
        <v>113</v>
      </c>
      <c r="E36" s="192"/>
      <c r="F36" s="433">
        <v>10</v>
      </c>
      <c r="G36" s="302">
        <f t="shared" si="0"/>
        <v>38.46153846153846</v>
      </c>
      <c r="H36" s="559"/>
      <c r="I36" s="555"/>
    </row>
    <row r="37" spans="3:10" ht="15.75" customHeight="1" x14ac:dyDescent="0.2">
      <c r="C37" s="207"/>
      <c r="D37" s="805" t="s">
        <v>114</v>
      </c>
      <c r="E37" s="192"/>
      <c r="F37" s="433">
        <v>5</v>
      </c>
      <c r="G37" s="302">
        <f t="shared" si="0"/>
        <v>19.23076923076923</v>
      </c>
      <c r="H37" s="559"/>
      <c r="I37" s="555"/>
    </row>
    <row r="38" spans="3:10" ht="15.75" customHeight="1" x14ac:dyDescent="0.2">
      <c r="C38" s="207"/>
      <c r="D38" s="350" t="s">
        <v>141</v>
      </c>
      <c r="E38" s="88"/>
      <c r="F38" s="77">
        <v>2</v>
      </c>
      <c r="G38" s="562">
        <f t="shared" si="0"/>
        <v>7.6923076923076925</v>
      </c>
      <c r="H38" s="559"/>
      <c r="I38" s="555"/>
      <c r="J38" s="205"/>
    </row>
    <row r="39" spans="3:10" ht="15.75" customHeight="1" x14ac:dyDescent="0.2">
      <c r="C39" s="207"/>
      <c r="D39" s="334"/>
      <c r="E39" s="410" t="s">
        <v>86</v>
      </c>
      <c r="F39" s="83">
        <f>SUM(F33:F38)</f>
        <v>26</v>
      </c>
      <c r="G39" s="561">
        <f>SUM(G33:G38)</f>
        <v>99.999999999999986</v>
      </c>
      <c r="H39" s="560"/>
      <c r="I39" s="431"/>
      <c r="J39" s="205"/>
    </row>
    <row r="40" spans="3:10" ht="15.75" customHeight="1" x14ac:dyDescent="0.2">
      <c r="C40" s="207"/>
      <c r="D40" s="229" t="s">
        <v>204</v>
      </c>
      <c r="E40" s="430"/>
      <c r="F40" s="90"/>
      <c r="G40" s="431"/>
      <c r="H40" s="207"/>
    </row>
    <row r="41" spans="3:10" ht="15.75" customHeight="1" x14ac:dyDescent="0.2">
      <c r="C41" s="207"/>
      <c r="D41" s="266" t="s">
        <v>180</v>
      </c>
      <c r="E41" s="207"/>
      <c r="F41" s="207"/>
      <c r="G41" s="207"/>
      <c r="H41" s="207"/>
    </row>
    <row r="42" spans="3:10" ht="15.75" customHeight="1" x14ac:dyDescent="0.2">
      <c r="C42" s="207"/>
      <c r="D42" s="207"/>
      <c r="E42" s="207"/>
      <c r="F42" s="207"/>
      <c r="G42" s="207"/>
      <c r="H42" s="207"/>
    </row>
    <row r="43" spans="3:10" ht="15.75" customHeight="1" x14ac:dyDescent="0.2">
      <c r="D43" s="210" t="s">
        <v>234</v>
      </c>
      <c r="E43" s="210"/>
      <c r="F43" s="207"/>
      <c r="G43" s="207"/>
      <c r="H43" s="207"/>
    </row>
    <row r="44" spans="3:10" ht="6.75" customHeight="1" x14ac:dyDescent="0.2">
      <c r="D44" s="210"/>
      <c r="E44" s="210"/>
      <c r="F44" s="207"/>
      <c r="G44" s="207"/>
      <c r="H44" s="207"/>
    </row>
    <row r="45" spans="3:10" ht="18" customHeight="1" x14ac:dyDescent="0.2">
      <c r="D45" s="386"/>
      <c r="E45" s="434"/>
      <c r="F45" s="513" t="s">
        <v>172</v>
      </c>
      <c r="G45" s="518"/>
      <c r="H45" s="512"/>
    </row>
    <row r="46" spans="3:10" ht="15.75" customHeight="1" x14ac:dyDescent="0.2">
      <c r="C46" s="212"/>
      <c r="D46" s="180" t="s">
        <v>191</v>
      </c>
      <c r="E46" s="435"/>
      <c r="F46" s="432">
        <v>21</v>
      </c>
      <c r="G46" s="371"/>
      <c r="H46" s="371"/>
    </row>
    <row r="47" spans="3:10" ht="15.75" customHeight="1" x14ac:dyDescent="0.2">
      <c r="C47" s="212"/>
      <c r="D47" s="644" t="s">
        <v>192</v>
      </c>
      <c r="E47" s="725"/>
      <c r="F47" s="806">
        <v>5</v>
      </c>
      <c r="G47" s="371"/>
      <c r="H47" s="380"/>
    </row>
    <row r="48" spans="3:10" ht="15.75" customHeight="1" x14ac:dyDescent="0.2">
      <c r="C48" s="212"/>
      <c r="D48" s="167" t="s">
        <v>47</v>
      </c>
      <c r="E48" s="436"/>
      <c r="F48" s="421">
        <f>SUM(F46:F47)</f>
        <v>26</v>
      </c>
      <c r="G48" s="384"/>
      <c r="H48" s="384"/>
    </row>
    <row r="49" spans="4:10" ht="15.75" customHeight="1" x14ac:dyDescent="0.2">
      <c r="D49" s="229" t="s">
        <v>204</v>
      </c>
      <c r="E49" s="210"/>
      <c r="F49" s="207"/>
      <c r="G49" s="207"/>
      <c r="H49" s="207"/>
    </row>
    <row r="50" spans="4:10" ht="15.75" customHeight="1" x14ac:dyDescent="0.2">
      <c r="D50" s="266" t="s">
        <v>180</v>
      </c>
    </row>
    <row r="51" spans="4:10" ht="15.75" customHeight="1" x14ac:dyDescent="0.2">
      <c r="D51" s="205"/>
      <c r="E51" s="205"/>
      <c r="F51" s="205"/>
      <c r="G51" s="205"/>
      <c r="H51" s="205"/>
      <c r="I51" s="205"/>
      <c r="J51" s="205"/>
    </row>
    <row r="52" spans="4:10" ht="15.95" customHeight="1" x14ac:dyDescent="0.2">
      <c r="D52" s="210" t="s">
        <v>349</v>
      </c>
    </row>
    <row r="53" spans="4:10" ht="6.75" customHeight="1" x14ac:dyDescent="0.2"/>
    <row r="54" spans="4:10" ht="15.95" customHeight="1" x14ac:dyDescent="0.2">
      <c r="D54" s="832" t="s">
        <v>91</v>
      </c>
      <c r="E54" s="833"/>
      <c r="F54" s="331"/>
      <c r="G54" s="642" t="s">
        <v>172</v>
      </c>
      <c r="H54" s="65" t="s">
        <v>64</v>
      </c>
    </row>
    <row r="55" spans="4:10" ht="15.95" customHeight="1" x14ac:dyDescent="0.2">
      <c r="D55" s="71"/>
      <c r="E55" s="332"/>
      <c r="F55" s="72" t="s">
        <v>47</v>
      </c>
      <c r="G55" s="83">
        <f>SUM(G56:G68)</f>
        <v>26</v>
      </c>
      <c r="H55" s="149">
        <f>SUM(H56:H68)</f>
        <v>99.999999999999957</v>
      </c>
    </row>
    <row r="56" spans="4:10" ht="15.95" customHeight="1" x14ac:dyDescent="0.2">
      <c r="D56" s="796" t="s">
        <v>10</v>
      </c>
      <c r="E56" s="29"/>
      <c r="F56" s="79"/>
      <c r="G56" s="797">
        <v>1</v>
      </c>
      <c r="H56" s="798">
        <f>G56*100/$G$55</f>
        <v>3.8461538461538463</v>
      </c>
    </row>
    <row r="57" spans="4:10" ht="15.95" customHeight="1" x14ac:dyDescent="0.2">
      <c r="D57" s="801" t="s">
        <v>331</v>
      </c>
      <c r="E57" s="189"/>
      <c r="F57" s="329"/>
      <c r="G57" s="793">
        <v>1</v>
      </c>
      <c r="H57" s="190">
        <f t="shared" ref="H57:H68" si="1">G57*100/$G$55</f>
        <v>3.8461538461538463</v>
      </c>
    </row>
    <row r="58" spans="4:10" ht="15.95" customHeight="1" x14ac:dyDescent="0.2">
      <c r="D58" s="191" t="s">
        <v>145</v>
      </c>
      <c r="E58" s="189"/>
      <c r="F58" s="329"/>
      <c r="G58" s="328">
        <v>1</v>
      </c>
      <c r="H58" s="190">
        <f t="shared" si="1"/>
        <v>3.8461538461538463</v>
      </c>
    </row>
    <row r="59" spans="4:10" ht="15.95" customHeight="1" x14ac:dyDescent="0.2">
      <c r="D59" s="188" t="s">
        <v>16</v>
      </c>
      <c r="E59" s="189"/>
      <c r="F59" s="329"/>
      <c r="G59" s="328">
        <v>1</v>
      </c>
      <c r="H59" s="190">
        <f t="shared" si="1"/>
        <v>3.8461538461538463</v>
      </c>
    </row>
    <row r="60" spans="4:10" ht="15.95" customHeight="1" x14ac:dyDescent="0.2">
      <c r="D60" s="188" t="s">
        <v>18</v>
      </c>
      <c r="E60" s="189"/>
      <c r="F60" s="329"/>
      <c r="G60" s="328">
        <v>13</v>
      </c>
      <c r="H60" s="190">
        <f t="shared" si="1"/>
        <v>50</v>
      </c>
    </row>
    <row r="61" spans="4:10" ht="15.95" customHeight="1" x14ac:dyDescent="0.2">
      <c r="D61" s="188" t="s">
        <v>20</v>
      </c>
      <c r="E61" s="189"/>
      <c r="F61" s="329"/>
      <c r="G61" s="328">
        <v>1</v>
      </c>
      <c r="H61" s="190">
        <f t="shared" si="1"/>
        <v>3.8461538461538463</v>
      </c>
    </row>
    <row r="62" spans="4:10" ht="15.95" customHeight="1" x14ac:dyDescent="0.2">
      <c r="D62" s="188" t="s">
        <v>23</v>
      </c>
      <c r="E62" s="189"/>
      <c r="F62" s="329"/>
      <c r="G62" s="328">
        <v>1</v>
      </c>
      <c r="H62" s="190">
        <f t="shared" si="1"/>
        <v>3.8461538461538463</v>
      </c>
    </row>
    <row r="63" spans="4:10" ht="15.95" customHeight="1" x14ac:dyDescent="0.2">
      <c r="D63" s="188" t="s">
        <v>25</v>
      </c>
      <c r="E63" s="189"/>
      <c r="F63" s="329"/>
      <c r="G63" s="328">
        <v>1</v>
      </c>
      <c r="H63" s="190">
        <f t="shared" si="1"/>
        <v>3.8461538461538463</v>
      </c>
    </row>
    <row r="64" spans="4:10" ht="15.95" customHeight="1" x14ac:dyDescent="0.2">
      <c r="D64" s="188" t="s">
        <v>26</v>
      </c>
      <c r="E64" s="189"/>
      <c r="F64" s="329"/>
      <c r="G64" s="328">
        <v>1</v>
      </c>
      <c r="H64" s="190">
        <f t="shared" si="1"/>
        <v>3.8461538461538463</v>
      </c>
    </row>
    <row r="65" spans="3:8" ht="15.95" customHeight="1" x14ac:dyDescent="0.2">
      <c r="D65" s="188" t="s">
        <v>69</v>
      </c>
      <c r="E65" s="189"/>
      <c r="F65" s="329"/>
      <c r="G65" s="328">
        <v>1</v>
      </c>
      <c r="H65" s="190">
        <f t="shared" si="1"/>
        <v>3.8461538461538463</v>
      </c>
    </row>
    <row r="66" spans="3:8" ht="15.95" customHeight="1" x14ac:dyDescent="0.2">
      <c r="C66" s="212"/>
      <c r="D66" s="188" t="s">
        <v>32</v>
      </c>
      <c r="E66" s="189"/>
      <c r="F66" s="329"/>
      <c r="G66" s="328">
        <v>2</v>
      </c>
      <c r="H66" s="190">
        <f t="shared" si="1"/>
        <v>7.6923076923076925</v>
      </c>
    </row>
    <row r="67" spans="3:8" ht="15.95" customHeight="1" x14ac:dyDescent="0.2">
      <c r="C67" s="212"/>
      <c r="D67" s="188" t="s">
        <v>33</v>
      </c>
      <c r="E67" s="189"/>
      <c r="F67" s="329"/>
      <c r="G67" s="328">
        <v>1</v>
      </c>
      <c r="H67" s="190">
        <f t="shared" si="1"/>
        <v>3.8461538461538463</v>
      </c>
    </row>
    <row r="68" spans="3:8" ht="15.95" customHeight="1" x14ac:dyDescent="0.2">
      <c r="C68" s="212"/>
      <c r="D68" s="799" t="s">
        <v>332</v>
      </c>
      <c r="E68" s="32"/>
      <c r="F68" s="34"/>
      <c r="G68" s="800">
        <v>1</v>
      </c>
      <c r="H68" s="658">
        <f t="shared" si="1"/>
        <v>3.8461538461538463</v>
      </c>
    </row>
    <row r="69" spans="3:8" ht="15.95" customHeight="1" x14ac:dyDescent="0.2">
      <c r="D69" s="229" t="s">
        <v>204</v>
      </c>
    </row>
    <row r="70" spans="3:8" ht="15.95" customHeight="1" x14ac:dyDescent="0.2">
      <c r="D70" s="266" t="s">
        <v>180</v>
      </c>
    </row>
    <row r="71" spans="3:8" ht="15.95" customHeight="1" x14ac:dyDescent="0.2"/>
    <row r="72" spans="3:8" ht="15.95" customHeight="1" x14ac:dyDescent="0.2"/>
    <row r="73" spans="3:8" ht="15.95" customHeight="1" x14ac:dyDescent="0.2"/>
    <row r="74" spans="3:8" ht="15.95" customHeight="1" x14ac:dyDescent="0.2"/>
    <row r="75" spans="3:8" ht="15.95" customHeight="1" x14ac:dyDescent="0.2"/>
    <row r="76" spans="3:8" ht="15.95" customHeight="1" x14ac:dyDescent="0.2"/>
    <row r="77" spans="3:8" ht="15.95" customHeight="1" x14ac:dyDescent="0.2"/>
    <row r="78" spans="3:8" ht="15.95" customHeight="1" x14ac:dyDescent="0.2"/>
    <row r="79" spans="3:8" ht="15.95" customHeight="1" x14ac:dyDescent="0.2"/>
    <row r="80" spans="3:8"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sheetData>
  <mergeCells count="1">
    <mergeCell ref="D54:E54"/>
  </mergeCells>
  <pageMargins left="0.6692913385826772" right="0.47244094488188981" top="0.39370078740157483" bottom="0.6692913385826772" header="0" footer="0"/>
  <pageSetup paperSize="9" fitToHeight="0" orientation="portrait" r:id="rId1"/>
  <headerFooter alignWithMargins="0"/>
  <rowBreaks count="1" manualBreakCount="1">
    <brk id="51" min="2"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5"/>
  <sheetViews>
    <sheetView showGridLines="0" zoomScaleNormal="100" workbookViewId="0"/>
  </sheetViews>
  <sheetFormatPr baseColWidth="10" defaultColWidth="9.140625" defaultRowHeight="12" x14ac:dyDescent="0.2"/>
  <cols>
    <col min="1" max="1" width="11.42578125" style="206" customWidth="1"/>
    <col min="2" max="2" width="5.7109375" style="206" customWidth="1"/>
    <col min="3" max="3" width="4" style="206" customWidth="1"/>
    <col min="4" max="4" width="3.28515625" style="206" customWidth="1"/>
    <col min="5" max="5" width="13.7109375" style="206" customWidth="1"/>
    <col min="6" max="10" width="11" style="206" customWidth="1"/>
    <col min="11" max="11" width="8.42578125" style="206" customWidth="1"/>
    <col min="12" max="12" width="6.140625" style="206" customWidth="1"/>
    <col min="13" max="16384" width="9.140625" style="206"/>
  </cols>
  <sheetData>
    <row r="1" spans="1:18" ht="15.95" customHeight="1" x14ac:dyDescent="0.2">
      <c r="A1" s="204"/>
      <c r="B1" s="205"/>
      <c r="C1" s="205"/>
      <c r="D1" s="205"/>
      <c r="E1" s="205"/>
      <c r="F1" s="205"/>
      <c r="G1" s="205"/>
      <c r="H1" s="205"/>
    </row>
    <row r="2" spans="1:18" ht="12" customHeight="1" x14ac:dyDescent="0.2">
      <c r="B2" s="205"/>
      <c r="C2" s="207"/>
      <c r="D2" s="207"/>
      <c r="E2" s="207"/>
      <c r="F2" s="207"/>
      <c r="G2" s="207"/>
      <c r="H2" s="207"/>
    </row>
    <row r="3" spans="1:18" ht="12" customHeight="1" x14ac:dyDescent="0.2">
      <c r="B3" s="205"/>
      <c r="C3" s="207"/>
      <c r="D3" s="207"/>
      <c r="E3" s="207"/>
      <c r="F3" s="207"/>
      <c r="G3" s="207"/>
      <c r="H3" s="207"/>
    </row>
    <row r="4" spans="1:18" ht="12" customHeight="1" x14ac:dyDescent="0.2">
      <c r="B4" s="205"/>
      <c r="C4" s="207"/>
      <c r="D4" s="207"/>
      <c r="E4" s="207"/>
      <c r="F4" s="207"/>
      <c r="G4" s="207"/>
      <c r="H4" s="207"/>
    </row>
    <row r="5" spans="1:18" ht="24" customHeight="1" x14ac:dyDescent="0.2"/>
    <row r="6" spans="1:18" ht="18" customHeight="1" x14ac:dyDescent="0.2">
      <c r="C6" s="208" t="s">
        <v>46</v>
      </c>
    </row>
    <row r="7" spans="1:18" ht="18" customHeight="1" x14ac:dyDescent="0.2">
      <c r="C7" s="209" t="s">
        <v>48</v>
      </c>
    </row>
    <row r="8" spans="1:18" ht="9" customHeight="1" x14ac:dyDescent="0.2"/>
    <row r="9" spans="1:18" ht="15.75" customHeight="1" x14ac:dyDescent="0.2">
      <c r="C9" s="379"/>
      <c r="D9" s="207"/>
      <c r="E9" s="207"/>
      <c r="F9" s="207"/>
      <c r="G9" s="207"/>
      <c r="H9" s="207"/>
    </row>
    <row r="10" spans="1:18" ht="6.75" customHeight="1" x14ac:dyDescent="0.2">
      <c r="C10" s="207"/>
    </row>
    <row r="11" spans="1:18" ht="15.75" customHeight="1" x14ac:dyDescent="0.2">
      <c r="D11" s="309" t="s">
        <v>226</v>
      </c>
    </row>
    <row r="12" spans="1:18" ht="6.75" customHeight="1" x14ac:dyDescent="0.2"/>
    <row r="13" spans="1:18" ht="18" customHeight="1" x14ac:dyDescent="0.2">
      <c r="D13" s="386"/>
      <c r="E13" s="353"/>
      <c r="F13" s="353"/>
      <c r="G13" s="425" t="s">
        <v>172</v>
      </c>
      <c r="H13" s="425" t="s">
        <v>197</v>
      </c>
      <c r="I13" s="425" t="s">
        <v>198</v>
      </c>
      <c r="J13" s="518"/>
    </row>
    <row r="14" spans="1:18" ht="15.75" customHeight="1" x14ac:dyDescent="0.2">
      <c r="D14" s="404" t="s">
        <v>235</v>
      </c>
      <c r="E14" s="180"/>
      <c r="F14" s="180"/>
      <c r="G14" s="638">
        <v>59</v>
      </c>
      <c r="H14" s="639">
        <v>31</v>
      </c>
      <c r="I14" s="639">
        <v>28</v>
      </c>
    </row>
    <row r="15" spans="1:18" ht="15.75" customHeight="1" x14ac:dyDescent="0.2">
      <c r="D15" s="405" t="s">
        <v>236</v>
      </c>
      <c r="E15" s="406"/>
      <c r="F15" s="406"/>
      <c r="G15" s="640">
        <v>6</v>
      </c>
      <c r="H15" s="641">
        <v>6</v>
      </c>
      <c r="I15" s="664" t="s">
        <v>8</v>
      </c>
      <c r="R15" s="665"/>
    </row>
    <row r="16" spans="1:18" ht="15.75" customHeight="1" x14ac:dyDescent="0.2">
      <c r="D16" s="405" t="s">
        <v>273</v>
      </c>
      <c r="E16" s="406"/>
      <c r="F16" s="406"/>
      <c r="G16" s="640">
        <v>3</v>
      </c>
      <c r="H16" s="641">
        <v>2</v>
      </c>
      <c r="I16" s="641">
        <v>1</v>
      </c>
      <c r="R16" s="665"/>
    </row>
    <row r="17" spans="3:18" ht="15.75" customHeight="1" x14ac:dyDescent="0.2">
      <c r="D17" s="203" t="s">
        <v>96</v>
      </c>
      <c r="E17" s="30"/>
      <c r="F17" s="30"/>
      <c r="G17" s="33">
        <v>60</v>
      </c>
      <c r="H17" s="648">
        <v>54</v>
      </c>
      <c r="I17" s="649">
        <v>6</v>
      </c>
      <c r="R17" s="665"/>
    </row>
    <row r="18" spans="3:18" ht="15.75" customHeight="1" x14ac:dyDescent="0.2">
      <c r="D18" s="167" t="s">
        <v>47</v>
      </c>
      <c r="E18" s="175"/>
      <c r="F18" s="175"/>
      <c r="G18" s="421">
        <f>H18+I18</f>
        <v>128</v>
      </c>
      <c r="H18" s="421">
        <f>SUM(H14:H17)</f>
        <v>93</v>
      </c>
      <c r="I18" s="421">
        <f>SUM(I14:I17)</f>
        <v>35</v>
      </c>
      <c r="R18" s="665"/>
    </row>
    <row r="19" spans="3:18" ht="15" customHeight="1" x14ac:dyDescent="0.2">
      <c r="D19" s="475" t="s">
        <v>238</v>
      </c>
      <c r="E19" s="385"/>
      <c r="F19" s="385"/>
      <c r="G19" s="384"/>
      <c r="H19" s="384"/>
      <c r="I19" s="384"/>
      <c r="R19" s="665"/>
    </row>
    <row r="20" spans="3:18" ht="15" customHeight="1" x14ac:dyDescent="0.2">
      <c r="D20" s="371" t="s">
        <v>237</v>
      </c>
      <c r="E20" s="385"/>
      <c r="F20" s="385"/>
      <c r="G20" s="384"/>
      <c r="H20" s="384"/>
      <c r="I20" s="384"/>
      <c r="R20" s="665"/>
    </row>
    <row r="21" spans="3:18" ht="15" customHeight="1" x14ac:dyDescent="0.2">
      <c r="D21" s="229" t="s">
        <v>204</v>
      </c>
      <c r="R21" s="666"/>
    </row>
    <row r="22" spans="3:18" ht="15" customHeight="1" x14ac:dyDescent="0.2">
      <c r="C22" s="207"/>
      <c r="D22" s="229" t="s">
        <v>180</v>
      </c>
      <c r="E22" s="207"/>
      <c r="F22" s="207"/>
      <c r="G22" s="207"/>
      <c r="H22" s="207"/>
    </row>
    <row r="23" spans="3:18" ht="15.75" customHeight="1" x14ac:dyDescent="0.2">
      <c r="C23" s="207"/>
      <c r="D23" s="207"/>
      <c r="E23" s="207"/>
      <c r="F23" s="207"/>
      <c r="G23" s="207"/>
      <c r="H23" s="207"/>
    </row>
    <row r="24" spans="3:18" ht="15.75" customHeight="1" x14ac:dyDescent="0.2">
      <c r="D24" s="210" t="s">
        <v>227</v>
      </c>
      <c r="E24" s="817"/>
      <c r="F24" s="422"/>
      <c r="G24" s="422"/>
      <c r="H24" s="207"/>
    </row>
    <row r="25" spans="3:18" ht="6.75" customHeight="1" x14ac:dyDescent="0.2">
      <c r="C25" s="207"/>
      <c r="D25" s="423"/>
      <c r="E25" s="381"/>
      <c r="F25" s="382"/>
      <c r="G25" s="382"/>
      <c r="H25" s="382"/>
      <c r="I25" s="207"/>
    </row>
    <row r="26" spans="3:18" ht="15.75" customHeight="1" x14ac:dyDescent="0.2">
      <c r="C26" s="207"/>
      <c r="D26" s="412"/>
      <c r="E26" s="476"/>
      <c r="F26" s="470">
        <v>2025</v>
      </c>
      <c r="G26" s="471"/>
      <c r="H26" s="472"/>
      <c r="I26" s="520"/>
    </row>
    <row r="27" spans="3:18" ht="15.75" customHeight="1" x14ac:dyDescent="0.2">
      <c r="C27" s="207"/>
      <c r="D27" s="477"/>
      <c r="E27" s="478"/>
      <c r="F27" s="425" t="s">
        <v>172</v>
      </c>
      <c r="G27" s="425" t="s">
        <v>197</v>
      </c>
      <c r="H27" s="425" t="s">
        <v>198</v>
      </c>
      <c r="I27" s="207"/>
    </row>
    <row r="28" spans="3:18" ht="15.75" customHeight="1" x14ac:dyDescent="0.2">
      <c r="C28" s="207"/>
      <c r="D28" s="580" t="s">
        <v>110</v>
      </c>
      <c r="E28" s="812"/>
      <c r="F28" s="183">
        <v>4</v>
      </c>
      <c r="G28" s="136">
        <v>3</v>
      </c>
      <c r="H28" s="135">
        <v>1</v>
      </c>
      <c r="I28" s="207"/>
    </row>
    <row r="29" spans="3:18" ht="15.75" customHeight="1" x14ac:dyDescent="0.2">
      <c r="C29" s="207"/>
      <c r="D29" s="813" t="s">
        <v>98</v>
      </c>
      <c r="E29" s="814"/>
      <c r="F29" s="184">
        <v>1</v>
      </c>
      <c r="G29" s="185">
        <v>1</v>
      </c>
      <c r="H29" s="186">
        <v>0</v>
      </c>
      <c r="I29" s="207"/>
    </row>
    <row r="30" spans="3:18" ht="15.75" customHeight="1" x14ac:dyDescent="0.2">
      <c r="C30" s="207"/>
      <c r="D30" s="813" t="s">
        <v>99</v>
      </c>
      <c r="E30" s="814"/>
      <c r="F30" s="184">
        <v>3</v>
      </c>
      <c r="G30" s="185">
        <v>1</v>
      </c>
      <c r="H30" s="186">
        <v>2</v>
      </c>
      <c r="I30" s="207"/>
    </row>
    <row r="31" spans="3:18" ht="15.75" customHeight="1" x14ac:dyDescent="0.2">
      <c r="C31" s="207"/>
      <c r="D31" s="815" t="s">
        <v>100</v>
      </c>
      <c r="E31" s="816"/>
      <c r="F31" s="184">
        <v>8</v>
      </c>
      <c r="G31" s="185">
        <v>4</v>
      </c>
      <c r="H31" s="186">
        <v>4</v>
      </c>
      <c r="I31" s="207"/>
      <c r="J31" s="205"/>
      <c r="K31" s="205"/>
      <c r="L31" s="205"/>
    </row>
    <row r="32" spans="3:18" ht="15.75" customHeight="1" x14ac:dyDescent="0.2">
      <c r="C32" s="207"/>
      <c r="D32" s="813" t="s">
        <v>101</v>
      </c>
      <c r="E32" s="814"/>
      <c r="F32" s="184">
        <v>9</v>
      </c>
      <c r="G32" s="185">
        <v>4</v>
      </c>
      <c r="H32" s="186">
        <v>5</v>
      </c>
      <c r="I32" s="207"/>
      <c r="J32" s="205"/>
      <c r="K32" s="205"/>
      <c r="L32" s="205"/>
    </row>
    <row r="33" spans="3:14" ht="15.75" customHeight="1" x14ac:dyDescent="0.2">
      <c r="D33" s="813" t="s">
        <v>102</v>
      </c>
      <c r="E33" s="814"/>
      <c r="F33" s="184">
        <v>7</v>
      </c>
      <c r="G33" s="185">
        <v>4</v>
      </c>
      <c r="H33" s="186">
        <v>3</v>
      </c>
      <c r="J33" s="205"/>
      <c r="K33" s="205"/>
      <c r="L33" s="205"/>
    </row>
    <row r="34" spans="3:14" ht="15.75" customHeight="1" x14ac:dyDescent="0.2">
      <c r="D34" s="813" t="s">
        <v>103</v>
      </c>
      <c r="E34" s="814"/>
      <c r="F34" s="184">
        <v>8</v>
      </c>
      <c r="G34" s="185">
        <v>5</v>
      </c>
      <c r="H34" s="186">
        <v>3</v>
      </c>
      <c r="J34" s="205"/>
      <c r="K34" s="205"/>
      <c r="L34" s="205"/>
    </row>
    <row r="35" spans="3:14" ht="15.75" customHeight="1" x14ac:dyDescent="0.2">
      <c r="D35" s="813" t="s">
        <v>104</v>
      </c>
      <c r="E35" s="814"/>
      <c r="F35" s="184">
        <v>16</v>
      </c>
      <c r="G35" s="185">
        <v>11</v>
      </c>
      <c r="H35" s="186">
        <v>5</v>
      </c>
      <c r="J35" s="205"/>
      <c r="K35" s="205"/>
      <c r="L35" s="205"/>
    </row>
    <row r="36" spans="3:14" ht="15.75" customHeight="1" x14ac:dyDescent="0.2">
      <c r="D36" s="813" t="s">
        <v>105</v>
      </c>
      <c r="E36" s="814"/>
      <c r="F36" s="184">
        <v>11</v>
      </c>
      <c r="G36" s="185">
        <v>10</v>
      </c>
      <c r="H36" s="186">
        <v>1</v>
      </c>
      <c r="J36" s="205"/>
      <c r="K36" s="205"/>
      <c r="L36" s="205"/>
    </row>
    <row r="37" spans="3:14" ht="15.75" customHeight="1" x14ac:dyDescent="0.2">
      <c r="D37" s="813" t="s">
        <v>106</v>
      </c>
      <c r="E37" s="814"/>
      <c r="F37" s="184">
        <v>12</v>
      </c>
      <c r="G37" s="185">
        <v>11</v>
      </c>
      <c r="H37" s="186">
        <v>1</v>
      </c>
    </row>
    <row r="38" spans="3:14" ht="15.75" customHeight="1" x14ac:dyDescent="0.2">
      <c r="D38" s="813" t="s">
        <v>107</v>
      </c>
      <c r="E38" s="814"/>
      <c r="F38" s="184">
        <v>14</v>
      </c>
      <c r="G38" s="185">
        <v>11</v>
      </c>
      <c r="H38" s="186">
        <v>3</v>
      </c>
    </row>
    <row r="39" spans="3:14" ht="15.75" customHeight="1" x14ac:dyDescent="0.2">
      <c r="D39" s="813" t="s">
        <v>108</v>
      </c>
      <c r="E39" s="814"/>
      <c r="F39" s="184">
        <v>16</v>
      </c>
      <c r="G39" s="186">
        <v>12</v>
      </c>
      <c r="H39" s="186">
        <v>4</v>
      </c>
    </row>
    <row r="40" spans="3:14" ht="15.75" customHeight="1" x14ac:dyDescent="0.2">
      <c r="D40" s="580" t="s">
        <v>109</v>
      </c>
      <c r="E40" s="581"/>
      <c r="F40" s="178">
        <v>19</v>
      </c>
      <c r="G40" s="168">
        <v>16</v>
      </c>
      <c r="H40" s="179">
        <v>3</v>
      </c>
    </row>
    <row r="41" spans="3:14" ht="15.75" customHeight="1" x14ac:dyDescent="0.2">
      <c r="D41" s="526" t="s">
        <v>47</v>
      </c>
      <c r="E41" s="175"/>
      <c r="F41" s="108">
        <f>SUM(F28:F40)</f>
        <v>128</v>
      </c>
      <c r="G41" s="110">
        <f>SUM(G28:G40)</f>
        <v>93</v>
      </c>
      <c r="H41" s="110">
        <f>SUM(H28:H40)</f>
        <v>35</v>
      </c>
    </row>
    <row r="42" spans="3:14" ht="15.75" customHeight="1" x14ac:dyDescent="0.2">
      <c r="D42" s="267" t="s">
        <v>204</v>
      </c>
    </row>
    <row r="43" spans="3:14" ht="15.75" customHeight="1" x14ac:dyDescent="0.2">
      <c r="D43" s="229" t="s">
        <v>180</v>
      </c>
    </row>
    <row r="44" spans="3:14" ht="15.95" customHeight="1" x14ac:dyDescent="0.2">
      <c r="N44" s="514"/>
    </row>
    <row r="45" spans="3:14" ht="15.95" customHeight="1" x14ac:dyDescent="0.2">
      <c r="N45" s="219"/>
    </row>
    <row r="46" spans="3:14" ht="15.95" customHeight="1" x14ac:dyDescent="0.2">
      <c r="N46" s="219"/>
    </row>
    <row r="47" spans="3:14" ht="6.75" customHeight="1" x14ac:dyDescent="0.2"/>
    <row r="48" spans="3:14" ht="15.95" customHeight="1" x14ac:dyDescent="0.2">
      <c r="C48" s="219"/>
      <c r="D48" s="309" t="s">
        <v>339</v>
      </c>
      <c r="E48" s="219"/>
      <c r="F48" s="219"/>
      <c r="G48" s="219"/>
      <c r="H48" s="219"/>
      <c r="I48" s="219"/>
      <c r="J48" s="219"/>
      <c r="K48" s="219"/>
    </row>
    <row r="49" spans="3:11" ht="6.75" customHeight="1" x14ac:dyDescent="0.2">
      <c r="C49" s="219"/>
      <c r="D49" s="219"/>
      <c r="E49" s="219"/>
      <c r="F49" s="219"/>
      <c r="G49" s="219"/>
      <c r="H49" s="219"/>
      <c r="I49" s="219"/>
      <c r="J49" s="219"/>
      <c r="K49" s="219"/>
    </row>
    <row r="50" spans="3:11" ht="15.75" customHeight="1" x14ac:dyDescent="0.2">
      <c r="D50" s="412"/>
      <c r="E50" s="670"/>
      <c r="F50" s="670"/>
      <c r="G50" s="668"/>
      <c r="H50" s="669"/>
      <c r="I50" s="471">
        <v>2025</v>
      </c>
      <c r="J50" s="642"/>
    </row>
    <row r="51" spans="3:11" ht="15.75" customHeight="1" x14ac:dyDescent="0.2">
      <c r="D51" s="477"/>
      <c r="E51" s="667"/>
      <c r="F51" s="667"/>
      <c r="G51" s="667"/>
      <c r="H51" s="425" t="s">
        <v>172</v>
      </c>
      <c r="I51" s="425" t="s">
        <v>197</v>
      </c>
      <c r="J51" s="425" t="s">
        <v>198</v>
      </c>
    </row>
    <row r="52" spans="3:11" ht="15.95" customHeight="1" x14ac:dyDescent="0.2">
      <c r="D52" s="418" t="s">
        <v>359</v>
      </c>
      <c r="E52" s="414"/>
      <c r="F52" s="414"/>
      <c r="G52" s="414"/>
      <c r="H52" s="420">
        <v>27</v>
      </c>
      <c r="I52" s="419">
        <v>23</v>
      </c>
      <c r="J52" s="419">
        <v>4</v>
      </c>
    </row>
    <row r="53" spans="3:11" ht="15.95" customHeight="1" x14ac:dyDescent="0.2">
      <c r="D53" s="637" t="s">
        <v>92</v>
      </c>
      <c r="E53" s="406"/>
      <c r="F53" s="406"/>
      <c r="G53" s="406"/>
      <c r="H53" s="182">
        <v>10</v>
      </c>
      <c r="I53" s="181">
        <v>9</v>
      </c>
      <c r="J53" s="181">
        <v>1</v>
      </c>
    </row>
    <row r="54" spans="3:11" ht="15.95" customHeight="1" x14ac:dyDescent="0.2">
      <c r="D54" s="637" t="s">
        <v>340</v>
      </c>
      <c r="E54" s="406"/>
      <c r="F54" s="406"/>
      <c r="G54" s="406"/>
      <c r="H54" s="182">
        <v>17</v>
      </c>
      <c r="I54" s="181">
        <v>14</v>
      </c>
      <c r="J54" s="500">
        <v>3</v>
      </c>
    </row>
    <row r="55" spans="3:11" ht="15.95" customHeight="1" x14ac:dyDescent="0.2">
      <c r="D55" s="418" t="s">
        <v>264</v>
      </c>
      <c r="E55" s="414"/>
      <c r="F55" s="414"/>
      <c r="G55" s="414"/>
      <c r="H55" s="420">
        <v>30</v>
      </c>
      <c r="I55" s="419">
        <v>28</v>
      </c>
      <c r="J55" s="419">
        <v>2</v>
      </c>
    </row>
    <row r="56" spans="3:11" ht="15.95" customHeight="1" x14ac:dyDescent="0.2">
      <c r="D56" s="637" t="s">
        <v>342</v>
      </c>
      <c r="E56" s="406"/>
      <c r="F56" s="406"/>
      <c r="G56" s="406"/>
      <c r="H56" s="182">
        <v>1</v>
      </c>
      <c r="I56" s="181">
        <v>1</v>
      </c>
      <c r="J56" s="181">
        <v>0</v>
      </c>
    </row>
    <row r="57" spans="3:11" ht="15.95" customHeight="1" x14ac:dyDescent="0.2">
      <c r="D57" s="637" t="s">
        <v>266</v>
      </c>
      <c r="E57" s="406"/>
      <c r="F57" s="406"/>
      <c r="G57" s="406"/>
      <c r="H57" s="182">
        <v>14</v>
      </c>
      <c r="I57" s="181">
        <v>13</v>
      </c>
      <c r="J57" s="181">
        <v>1</v>
      </c>
    </row>
    <row r="58" spans="3:11" ht="15.95" customHeight="1" x14ac:dyDescent="0.2">
      <c r="D58" s="637" t="s">
        <v>267</v>
      </c>
      <c r="E58" s="406"/>
      <c r="F58" s="406"/>
      <c r="G58" s="406"/>
      <c r="H58" s="182">
        <v>11</v>
      </c>
      <c r="I58" s="181">
        <v>10</v>
      </c>
      <c r="J58" s="181">
        <v>1</v>
      </c>
    </row>
    <row r="59" spans="3:11" ht="15.95" customHeight="1" x14ac:dyDescent="0.2">
      <c r="D59" s="637" t="s">
        <v>341</v>
      </c>
      <c r="E59" s="406"/>
      <c r="F59" s="406"/>
      <c r="G59" s="406"/>
      <c r="H59" s="182">
        <v>4</v>
      </c>
      <c r="I59" s="181">
        <v>4</v>
      </c>
      <c r="J59" s="181">
        <v>0</v>
      </c>
    </row>
    <row r="60" spans="3:11" ht="15.95" customHeight="1" x14ac:dyDescent="0.2">
      <c r="D60" s="418" t="s">
        <v>213</v>
      </c>
      <c r="E60" s="414"/>
      <c r="F60" s="414"/>
      <c r="G60" s="414"/>
      <c r="H60" s="420">
        <v>3</v>
      </c>
      <c r="I60" s="419">
        <v>3</v>
      </c>
      <c r="J60" s="419">
        <v>0</v>
      </c>
    </row>
    <row r="61" spans="3:11" ht="15.95" customHeight="1" x14ac:dyDescent="0.2">
      <c r="D61" s="167" t="s">
        <v>47</v>
      </c>
      <c r="E61" s="175"/>
      <c r="F61" s="175"/>
      <c r="G61" s="175"/>
      <c r="H61" s="421">
        <v>60</v>
      </c>
      <c r="I61" s="421">
        <v>54</v>
      </c>
      <c r="J61" s="421">
        <f>J52+J55</f>
        <v>6</v>
      </c>
    </row>
    <row r="62" spans="3:11" ht="15.95" customHeight="1" x14ac:dyDescent="0.2">
      <c r="D62" s="267" t="s">
        <v>204</v>
      </c>
    </row>
    <row r="63" spans="3:11" ht="15.95" customHeight="1" x14ac:dyDescent="0.2">
      <c r="D63" s="229" t="s">
        <v>180</v>
      </c>
    </row>
    <row r="64" spans="3:11"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sheetData>
  <pageMargins left="0.6692913385826772" right="0.47244094488188981" top="0.39370078740157483" bottom="0.6692913385826772" header="0" footer="0"/>
  <pageSetup paperSize="9" fitToHeight="0" orientation="portrait" r:id="rId1"/>
  <headerFooter alignWithMargins="0"/>
  <rowBreaks count="1" manualBreakCount="1">
    <brk id="44" min="2"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16"/>
  <sheetViews>
    <sheetView showGridLines="0" zoomScaleNormal="100" workbookViewId="0"/>
  </sheetViews>
  <sheetFormatPr baseColWidth="10" defaultColWidth="11.42578125" defaultRowHeight="12" x14ac:dyDescent="0.2"/>
  <cols>
    <col min="1" max="1" width="11.28515625" style="31" customWidth="1"/>
    <col min="2" max="2" width="5.7109375" style="31" customWidth="1"/>
    <col min="3" max="3" width="4" style="31" customWidth="1"/>
    <col min="4" max="4" width="18.85546875" style="31" customWidth="1"/>
    <col min="5" max="5" width="9.42578125" style="31" customWidth="1"/>
    <col min="6" max="6" width="10.28515625" style="31" customWidth="1"/>
    <col min="7" max="11" width="9.5703125" style="31" customWidth="1"/>
    <col min="12" max="12" width="8.42578125" style="31" customWidth="1"/>
    <col min="13" max="16384" width="11.42578125" style="31"/>
  </cols>
  <sheetData>
    <row r="1" spans="1:19" ht="15.95" customHeight="1" x14ac:dyDescent="0.2">
      <c r="A1" s="29"/>
      <c r="B1" s="29"/>
      <c r="C1" s="29"/>
      <c r="D1" s="29"/>
      <c r="E1" s="35"/>
      <c r="F1" s="29"/>
      <c r="G1" s="29"/>
      <c r="H1" s="35"/>
      <c r="I1" s="29"/>
      <c r="J1" s="36"/>
      <c r="M1" s="36"/>
    </row>
    <row r="2" spans="1:19" ht="12" customHeight="1" x14ac:dyDescent="0.2">
      <c r="B2" s="29"/>
      <c r="C2" s="30"/>
      <c r="D2" s="30"/>
      <c r="E2" s="37"/>
      <c r="F2" s="30"/>
      <c r="G2" s="30"/>
      <c r="H2" s="37"/>
      <c r="I2" s="30"/>
      <c r="J2" s="36"/>
      <c r="M2" s="36"/>
    </row>
    <row r="3" spans="1:19" ht="12" customHeight="1" x14ac:dyDescent="0.2">
      <c r="B3" s="29"/>
      <c r="C3" s="30"/>
      <c r="D3" s="30"/>
      <c r="E3" s="37"/>
      <c r="F3" s="30"/>
      <c r="G3" s="30"/>
      <c r="H3" s="37"/>
      <c r="I3" s="30"/>
      <c r="J3" s="36"/>
      <c r="M3" s="36"/>
    </row>
    <row r="4" spans="1:19" ht="12" customHeight="1" x14ac:dyDescent="0.2">
      <c r="B4" s="29"/>
      <c r="C4" s="30"/>
      <c r="D4" s="30"/>
      <c r="E4" s="37" t="s">
        <v>61</v>
      </c>
      <c r="F4" s="30"/>
      <c r="G4" s="30"/>
      <c r="H4" s="37"/>
      <c r="I4" s="30"/>
      <c r="J4" s="36"/>
      <c r="M4" s="36"/>
    </row>
    <row r="5" spans="1:19" ht="24" customHeight="1" x14ac:dyDescent="0.2">
      <c r="E5" s="36"/>
      <c r="H5" s="36"/>
      <c r="J5" s="36"/>
      <c r="M5" s="36"/>
    </row>
    <row r="6" spans="1:19" ht="18" customHeight="1" x14ac:dyDescent="0.2">
      <c r="C6" s="24" t="s">
        <v>46</v>
      </c>
    </row>
    <row r="7" spans="1:19" ht="18" customHeight="1" x14ac:dyDescent="0.2">
      <c r="C7" s="25" t="s">
        <v>48</v>
      </c>
    </row>
    <row r="8" spans="1:19" ht="9" customHeight="1" x14ac:dyDescent="0.2">
      <c r="C8" s="25"/>
    </row>
    <row r="9" spans="1:19" ht="15.95" customHeight="1" x14ac:dyDescent="0.2"/>
    <row r="10" spans="1:19" ht="15.95" customHeight="1" x14ac:dyDescent="0.2">
      <c r="B10" s="30"/>
      <c r="C10" s="29"/>
      <c r="D10" s="29"/>
      <c r="E10" s="29"/>
      <c r="F10" s="29"/>
      <c r="G10" s="29"/>
      <c r="H10" s="29"/>
      <c r="I10" s="29"/>
      <c r="N10" s="165"/>
      <c r="O10" s="165"/>
      <c r="P10" s="165"/>
    </row>
    <row r="11" spans="1:19" ht="6.95" customHeight="1" x14ac:dyDescent="0.2">
      <c r="C11" s="30"/>
      <c r="D11" s="30"/>
      <c r="E11" s="30"/>
      <c r="F11" s="30"/>
      <c r="G11" s="30"/>
      <c r="H11" s="30"/>
      <c r="I11" s="30"/>
      <c r="N11" s="165"/>
      <c r="O11" s="165"/>
      <c r="P11" s="165"/>
    </row>
    <row r="12" spans="1:19" s="22" customFormat="1" ht="15.95" customHeight="1" x14ac:dyDescent="0.2">
      <c r="C12" s="50"/>
      <c r="D12" s="51"/>
      <c r="E12" s="105"/>
      <c r="F12" s="105"/>
      <c r="G12" s="105"/>
      <c r="H12" s="55" t="s">
        <v>274</v>
      </c>
      <c r="I12" s="56"/>
      <c r="J12" s="56"/>
      <c r="K12" s="57"/>
      <c r="M12" s="31"/>
      <c r="N12" s="165"/>
      <c r="O12" s="165"/>
      <c r="P12" s="165"/>
      <c r="Q12" s="31"/>
      <c r="R12" s="31"/>
      <c r="S12" s="31"/>
    </row>
    <row r="13" spans="1:19" s="22" customFormat="1" ht="27.75" customHeight="1" x14ac:dyDescent="0.2">
      <c r="C13" s="52"/>
      <c r="D13" s="53"/>
      <c r="E13" s="106"/>
      <c r="F13" s="106"/>
      <c r="G13" s="106"/>
      <c r="H13" s="58" t="s">
        <v>170</v>
      </c>
      <c r="I13" s="58" t="s">
        <v>177</v>
      </c>
      <c r="J13" s="58" t="s">
        <v>171</v>
      </c>
      <c r="K13" s="58" t="s">
        <v>228</v>
      </c>
      <c r="M13" s="31"/>
      <c r="N13" s="165"/>
      <c r="O13" s="165"/>
      <c r="P13" s="165"/>
      <c r="Q13" s="31"/>
      <c r="R13" s="31"/>
      <c r="S13" s="31"/>
    </row>
    <row r="14" spans="1:19" ht="15.95" customHeight="1" x14ac:dyDescent="0.2">
      <c r="B14" s="29"/>
      <c r="C14" s="44"/>
      <c r="D14" s="194" t="s">
        <v>10</v>
      </c>
      <c r="E14" s="285">
        <v>10035</v>
      </c>
      <c r="F14" s="659">
        <v>40</v>
      </c>
      <c r="G14" s="289">
        <v>11</v>
      </c>
      <c r="H14" s="289">
        <v>6</v>
      </c>
      <c r="I14" s="289">
        <v>0</v>
      </c>
      <c r="J14" s="289">
        <v>2</v>
      </c>
      <c r="K14" s="289">
        <f>SUM(H14:J14)</f>
        <v>8</v>
      </c>
      <c r="L14" s="515"/>
      <c r="N14" s="165"/>
      <c r="O14" s="165"/>
      <c r="P14" s="165"/>
    </row>
    <row r="15" spans="1:19" ht="15.95" customHeight="1" x14ac:dyDescent="0.2">
      <c r="C15" s="45"/>
      <c r="D15" s="195" t="s">
        <v>71</v>
      </c>
      <c r="E15" s="287">
        <v>53250</v>
      </c>
      <c r="F15" s="660">
        <v>140</v>
      </c>
      <c r="G15" s="290">
        <v>144</v>
      </c>
      <c r="H15" s="290">
        <v>130</v>
      </c>
      <c r="I15" s="290">
        <v>12</v>
      </c>
      <c r="J15" s="290">
        <v>2</v>
      </c>
      <c r="K15" s="290">
        <f>SUM(H15:J15)</f>
        <v>144</v>
      </c>
      <c r="L15" s="515"/>
      <c r="N15" s="165"/>
      <c r="O15" s="165"/>
      <c r="P15" s="165"/>
    </row>
    <row r="16" spans="1:19" ht="15.95" customHeight="1" x14ac:dyDescent="0.2">
      <c r="A16" s="61"/>
      <c r="C16" s="45"/>
      <c r="D16" s="196" t="s">
        <v>15</v>
      </c>
      <c r="E16" s="287">
        <v>20779</v>
      </c>
      <c r="F16" s="660">
        <v>140</v>
      </c>
      <c r="G16" s="290">
        <v>46</v>
      </c>
      <c r="H16" s="290">
        <v>38</v>
      </c>
      <c r="I16" s="290">
        <v>4</v>
      </c>
      <c r="J16" s="290">
        <v>4</v>
      </c>
      <c r="K16" s="290">
        <f>SUM(H16:J16)</f>
        <v>46</v>
      </c>
      <c r="L16" s="515"/>
      <c r="N16" s="165"/>
      <c r="O16" s="165"/>
      <c r="P16" s="165"/>
    </row>
    <row r="17" spans="2:16" ht="15.95" customHeight="1" x14ac:dyDescent="0.2">
      <c r="C17" s="45"/>
      <c r="D17" s="195" t="s">
        <v>275</v>
      </c>
      <c r="E17" s="287">
        <v>183893</v>
      </c>
      <c r="F17" s="197" t="s">
        <v>156</v>
      </c>
      <c r="G17" s="197" t="s">
        <v>156</v>
      </c>
      <c r="H17" s="197" t="s">
        <v>156</v>
      </c>
      <c r="I17" s="197" t="s">
        <v>156</v>
      </c>
      <c r="J17" s="197" t="s">
        <v>156</v>
      </c>
      <c r="K17" s="197" t="s">
        <v>156</v>
      </c>
      <c r="L17" s="515"/>
      <c r="N17" s="165"/>
      <c r="O17" s="165"/>
      <c r="P17" s="165"/>
    </row>
    <row r="18" spans="2:16" ht="15.95" customHeight="1" x14ac:dyDescent="0.2">
      <c r="C18" s="45"/>
      <c r="D18" s="281" t="s">
        <v>271</v>
      </c>
      <c r="E18" s="287">
        <v>3746</v>
      </c>
      <c r="F18" s="660">
        <v>8</v>
      </c>
      <c r="G18" s="290" t="s">
        <v>278</v>
      </c>
      <c r="H18" s="290" t="s">
        <v>278</v>
      </c>
      <c r="I18" s="290" t="s">
        <v>278</v>
      </c>
      <c r="J18" s="290" t="s">
        <v>278</v>
      </c>
      <c r="K18" s="290" t="s">
        <v>278</v>
      </c>
      <c r="L18" s="515"/>
      <c r="N18" s="165"/>
      <c r="O18" s="165"/>
      <c r="P18" s="165"/>
    </row>
    <row r="19" spans="2:16" ht="15.95" customHeight="1" x14ac:dyDescent="0.2">
      <c r="C19" s="45"/>
      <c r="D19" s="281" t="s">
        <v>162</v>
      </c>
      <c r="E19" s="287">
        <v>12742</v>
      </c>
      <c r="F19" s="660">
        <v>100</v>
      </c>
      <c r="G19" s="290">
        <v>65</v>
      </c>
      <c r="H19" s="290">
        <v>53</v>
      </c>
      <c r="I19" s="290">
        <v>4</v>
      </c>
      <c r="J19" s="290">
        <v>8</v>
      </c>
      <c r="K19" s="290">
        <f>SUM(H19:J19)</f>
        <v>65</v>
      </c>
      <c r="L19" s="515"/>
      <c r="N19" s="165"/>
      <c r="O19" s="165"/>
      <c r="P19" s="165"/>
    </row>
    <row r="20" spans="2:16" ht="15.95" customHeight="1" x14ac:dyDescent="0.2">
      <c r="C20" s="45"/>
      <c r="D20" s="196" t="s">
        <v>21</v>
      </c>
      <c r="E20" s="287">
        <v>7823</v>
      </c>
      <c r="F20" s="661" t="s">
        <v>337</v>
      </c>
      <c r="G20" s="290">
        <v>40</v>
      </c>
      <c r="H20" s="290">
        <v>31</v>
      </c>
      <c r="I20" s="290">
        <v>4</v>
      </c>
      <c r="J20" s="290">
        <v>1</v>
      </c>
      <c r="K20" s="290">
        <f>SUM(H20:J20)</f>
        <v>36</v>
      </c>
      <c r="L20" s="515"/>
      <c r="N20" s="165"/>
      <c r="O20" s="165"/>
      <c r="P20" s="165"/>
    </row>
    <row r="21" spans="2:16" ht="15.95" customHeight="1" x14ac:dyDescent="0.2">
      <c r="C21" s="45"/>
      <c r="D21" s="196" t="s">
        <v>23</v>
      </c>
      <c r="E21" s="287">
        <v>12674</v>
      </c>
      <c r="F21" s="660">
        <v>96</v>
      </c>
      <c r="G21" s="290">
        <v>195</v>
      </c>
      <c r="H21" s="290">
        <v>57</v>
      </c>
      <c r="I21" s="290">
        <v>3</v>
      </c>
      <c r="J21" s="290">
        <v>1</v>
      </c>
      <c r="K21" s="290">
        <f>SUM(H21:J21)</f>
        <v>61</v>
      </c>
      <c r="L21" s="515"/>
      <c r="N21" s="165"/>
      <c r="O21" s="165"/>
      <c r="P21" s="165"/>
    </row>
    <row r="22" spans="2:16" ht="15.95" customHeight="1" x14ac:dyDescent="0.2">
      <c r="C22" s="45"/>
      <c r="D22" s="196" t="s">
        <v>25</v>
      </c>
      <c r="E22" s="287">
        <v>40257</v>
      </c>
      <c r="F22" s="660">
        <v>120</v>
      </c>
      <c r="G22" s="290">
        <v>79</v>
      </c>
      <c r="H22" s="290">
        <v>20</v>
      </c>
      <c r="I22" s="290">
        <v>0</v>
      </c>
      <c r="J22" s="290">
        <v>0</v>
      </c>
      <c r="K22" s="290">
        <f t="shared" ref="K22:K29" si="0">SUM(H22:J22)</f>
        <v>20</v>
      </c>
      <c r="L22" s="515"/>
      <c r="N22" s="165"/>
      <c r="O22" s="165"/>
      <c r="P22" s="165"/>
    </row>
    <row r="23" spans="2:16" ht="15.95" customHeight="1" x14ac:dyDescent="0.2">
      <c r="C23" s="45"/>
      <c r="D23" s="196" t="s">
        <v>28</v>
      </c>
      <c r="E23" s="287">
        <v>3778</v>
      </c>
      <c r="F23" s="660">
        <v>112</v>
      </c>
      <c r="G23" s="290">
        <v>43</v>
      </c>
      <c r="H23" s="290">
        <v>5</v>
      </c>
      <c r="I23" s="290">
        <v>0</v>
      </c>
      <c r="J23" s="290">
        <v>1</v>
      </c>
      <c r="K23" s="290">
        <f t="shared" si="0"/>
        <v>6</v>
      </c>
      <c r="L23" s="515"/>
      <c r="N23" s="165"/>
      <c r="O23" s="165"/>
      <c r="P23" s="165"/>
    </row>
    <row r="24" spans="2:16" ht="15.95" customHeight="1" x14ac:dyDescent="0.2">
      <c r="B24" s="61"/>
      <c r="C24" s="45"/>
      <c r="D24" s="196" t="s">
        <v>30</v>
      </c>
      <c r="E24" s="287">
        <v>1336</v>
      </c>
      <c r="F24" s="660">
        <v>48</v>
      </c>
      <c r="G24" s="290">
        <v>21</v>
      </c>
      <c r="H24" s="290">
        <v>0</v>
      </c>
      <c r="I24" s="290">
        <v>0</v>
      </c>
      <c r="J24" s="290">
        <v>0</v>
      </c>
      <c r="K24" s="290">
        <f t="shared" si="0"/>
        <v>0</v>
      </c>
      <c r="L24" s="515"/>
      <c r="N24" s="165"/>
      <c r="O24" s="165"/>
      <c r="P24" s="165"/>
    </row>
    <row r="25" spans="2:16" ht="15.95" customHeight="1" x14ac:dyDescent="0.2">
      <c r="C25" s="45"/>
      <c r="D25" s="196" t="s">
        <v>31</v>
      </c>
      <c r="E25" s="287">
        <v>23461</v>
      </c>
      <c r="F25" s="660">
        <v>167</v>
      </c>
      <c r="G25" s="290">
        <v>126</v>
      </c>
      <c r="H25" s="290">
        <v>38</v>
      </c>
      <c r="I25" s="290">
        <v>10</v>
      </c>
      <c r="J25" s="290">
        <v>4</v>
      </c>
      <c r="K25" s="290">
        <f t="shared" si="0"/>
        <v>52</v>
      </c>
      <c r="L25" s="515"/>
      <c r="N25" s="165"/>
      <c r="O25" s="165"/>
      <c r="P25" s="165"/>
    </row>
    <row r="26" spans="2:16" ht="15.95" customHeight="1" x14ac:dyDescent="0.2">
      <c r="C26" s="45"/>
      <c r="D26" s="196" t="s">
        <v>32</v>
      </c>
      <c r="E26" s="287">
        <v>24136</v>
      </c>
      <c r="F26" s="660">
        <v>32</v>
      </c>
      <c r="G26" s="290">
        <v>62</v>
      </c>
      <c r="H26" s="290">
        <v>60</v>
      </c>
      <c r="I26" s="290">
        <v>2</v>
      </c>
      <c r="J26" s="290">
        <v>4</v>
      </c>
      <c r="K26" s="290">
        <f t="shared" si="0"/>
        <v>66</v>
      </c>
      <c r="L26" s="515"/>
      <c r="N26" s="165"/>
      <c r="O26" s="165"/>
      <c r="P26" s="165"/>
    </row>
    <row r="27" spans="2:16" ht="15.95" customHeight="1" x14ac:dyDescent="0.2">
      <c r="C27" s="45"/>
      <c r="D27" s="196" t="s">
        <v>33</v>
      </c>
      <c r="E27" s="287">
        <v>14713</v>
      </c>
      <c r="F27" s="660">
        <v>24</v>
      </c>
      <c r="G27" s="464">
        <v>107</v>
      </c>
      <c r="H27" s="464">
        <v>50</v>
      </c>
      <c r="I27" s="464">
        <v>7</v>
      </c>
      <c r="J27" s="464">
        <v>8</v>
      </c>
      <c r="K27" s="464">
        <f t="shared" si="0"/>
        <v>65</v>
      </c>
      <c r="L27" s="515"/>
      <c r="N27" s="165"/>
      <c r="O27" s="165"/>
      <c r="P27" s="165"/>
    </row>
    <row r="28" spans="2:16" ht="15.95" customHeight="1" x14ac:dyDescent="0.2">
      <c r="C28" s="45"/>
      <c r="D28" s="462" t="s">
        <v>57</v>
      </c>
      <c r="E28" s="287">
        <v>2055</v>
      </c>
      <c r="F28" s="660">
        <v>24</v>
      </c>
      <c r="G28" s="463">
        <v>43</v>
      </c>
      <c r="H28" s="463">
        <v>8</v>
      </c>
      <c r="I28" s="463">
        <v>1</v>
      </c>
      <c r="J28" s="463">
        <v>0</v>
      </c>
      <c r="K28" s="463">
        <f t="shared" si="0"/>
        <v>9</v>
      </c>
      <c r="L28" s="515"/>
      <c r="N28" s="165"/>
      <c r="O28" s="165"/>
      <c r="P28" s="165"/>
    </row>
    <row r="29" spans="2:16" ht="15.95" customHeight="1" x14ac:dyDescent="0.2">
      <c r="C29" s="45"/>
      <c r="D29" s="462" t="s">
        <v>277</v>
      </c>
      <c r="E29" s="460">
        <v>2322</v>
      </c>
      <c r="F29" s="660">
        <v>74</v>
      </c>
      <c r="G29" s="463">
        <v>18</v>
      </c>
      <c r="H29" s="463">
        <v>8</v>
      </c>
      <c r="I29" s="463">
        <v>1</v>
      </c>
      <c r="J29" s="459">
        <v>0</v>
      </c>
      <c r="K29" s="459">
        <f t="shared" si="0"/>
        <v>9</v>
      </c>
      <c r="L29" s="515"/>
      <c r="N29" s="165"/>
      <c r="O29" s="165"/>
      <c r="P29" s="165"/>
    </row>
    <row r="30" spans="2:16" ht="15.95" customHeight="1" x14ac:dyDescent="0.2">
      <c r="C30" s="45"/>
      <c r="D30" s="462" t="s">
        <v>38</v>
      </c>
      <c r="E30" s="460">
        <v>706</v>
      </c>
      <c r="F30" s="662">
        <v>32</v>
      </c>
      <c r="G30" s="461">
        <v>0</v>
      </c>
      <c r="H30" s="461" t="s">
        <v>8</v>
      </c>
      <c r="I30" s="461" t="s">
        <v>8</v>
      </c>
      <c r="J30" s="352" t="s">
        <v>8</v>
      </c>
      <c r="K30" s="352" t="s">
        <v>8</v>
      </c>
      <c r="L30" s="515"/>
      <c r="N30" s="165"/>
      <c r="O30" s="165"/>
      <c r="P30" s="165"/>
    </row>
    <row r="31" spans="2:16" ht="15.95" customHeight="1" x14ac:dyDescent="0.2">
      <c r="C31" s="45"/>
      <c r="D31" s="194" t="s">
        <v>140</v>
      </c>
      <c r="E31" s="286">
        <v>12741</v>
      </c>
      <c r="F31" s="659">
        <v>70</v>
      </c>
      <c r="G31" s="276">
        <v>52</v>
      </c>
      <c r="H31" s="276">
        <v>7</v>
      </c>
      <c r="I31" s="276">
        <v>0</v>
      </c>
      <c r="J31" s="276">
        <v>0</v>
      </c>
      <c r="K31" s="276">
        <f>SUM(H31:J31)</f>
        <v>7</v>
      </c>
      <c r="L31" s="515"/>
      <c r="N31" s="165"/>
      <c r="O31" s="165"/>
      <c r="P31" s="165"/>
    </row>
    <row r="32" spans="2:16" ht="15.95" customHeight="1" x14ac:dyDescent="0.2">
      <c r="C32" s="45"/>
      <c r="D32" s="196" t="s">
        <v>159</v>
      </c>
      <c r="E32" s="287">
        <v>11305</v>
      </c>
      <c r="F32" s="660">
        <v>120</v>
      </c>
      <c r="G32" s="290">
        <v>48</v>
      </c>
      <c r="H32" s="290">
        <v>18</v>
      </c>
      <c r="I32" s="290">
        <v>2</v>
      </c>
      <c r="J32" s="290">
        <v>10</v>
      </c>
      <c r="K32" s="290">
        <f>SUM(H32:J32)</f>
        <v>30</v>
      </c>
      <c r="L32" s="515"/>
      <c r="N32" s="165"/>
      <c r="O32" s="165"/>
      <c r="P32" s="165"/>
    </row>
    <row r="33" spans="3:16" ht="15.95" customHeight="1" x14ac:dyDescent="0.2">
      <c r="C33" s="46"/>
      <c r="D33" s="202" t="s">
        <v>276</v>
      </c>
      <c r="E33" s="288">
        <v>21672</v>
      </c>
      <c r="F33" s="663" t="s">
        <v>338</v>
      </c>
      <c r="G33" s="363" t="s">
        <v>278</v>
      </c>
      <c r="H33" s="363">
        <v>9</v>
      </c>
      <c r="I33" s="363">
        <v>1</v>
      </c>
      <c r="J33" s="363">
        <v>1</v>
      </c>
      <c r="K33" s="363">
        <f>SUM(H33:J33)</f>
        <v>11</v>
      </c>
      <c r="L33" s="515"/>
      <c r="N33" s="165"/>
      <c r="O33" s="165"/>
      <c r="P33" s="165"/>
    </row>
    <row r="34" spans="3:16" ht="15.75" customHeight="1" x14ac:dyDescent="0.2">
      <c r="C34" s="39" t="s">
        <v>135</v>
      </c>
      <c r="D34" s="59"/>
      <c r="E34" s="47"/>
      <c r="F34" s="48"/>
      <c r="G34" s="587"/>
      <c r="H34" s="587"/>
      <c r="I34" s="587"/>
      <c r="J34" s="587"/>
      <c r="K34" s="587"/>
      <c r="N34" s="165"/>
      <c r="O34" s="165"/>
      <c r="P34" s="165"/>
    </row>
    <row r="35" spans="3:16" ht="15.75" customHeight="1" x14ac:dyDescent="0.2">
      <c r="C35" s="70" t="s">
        <v>63</v>
      </c>
      <c r="D35" s="60"/>
    </row>
    <row r="36" spans="3:16" ht="15.75" customHeight="1" x14ac:dyDescent="0.2">
      <c r="C36" s="70"/>
      <c r="D36" s="60"/>
    </row>
    <row r="37" spans="3:16" ht="15.75" customHeight="1" x14ac:dyDescent="0.2">
      <c r="C37" s="39"/>
      <c r="D37" s="60"/>
    </row>
    <row r="38" spans="3:16" ht="15.75" customHeight="1" x14ac:dyDescent="0.2">
      <c r="C38" s="584"/>
      <c r="D38" s="585"/>
      <c r="E38" s="32"/>
      <c r="F38" s="32"/>
      <c r="G38" s="32"/>
      <c r="H38" s="32"/>
      <c r="I38" s="32"/>
      <c r="J38" s="32"/>
      <c r="K38" s="32"/>
    </row>
    <row r="39" spans="3:16" ht="15.75" customHeight="1" x14ac:dyDescent="0.2">
      <c r="C39" s="39"/>
      <c r="D39" s="59"/>
      <c r="E39" s="29"/>
      <c r="F39" s="29"/>
      <c r="G39" s="29"/>
      <c r="H39" s="29"/>
      <c r="I39" s="29"/>
      <c r="J39" s="29"/>
      <c r="K39" s="29"/>
    </row>
    <row r="40" spans="3:16" ht="16.5" customHeight="1" x14ac:dyDescent="0.2">
      <c r="C40" s="39"/>
      <c r="D40" s="59"/>
      <c r="E40" s="29"/>
      <c r="F40" s="29"/>
      <c r="G40" s="29"/>
      <c r="H40" s="29"/>
      <c r="I40" s="29"/>
      <c r="J40" s="29"/>
      <c r="K40" s="29"/>
    </row>
    <row r="41" spans="3:16" s="29" customFormat="1" ht="15.95" customHeight="1" x14ac:dyDescent="0.2">
      <c r="C41" s="39"/>
      <c r="D41" s="59"/>
    </row>
    <row r="42" spans="3:16" s="29" customFormat="1" ht="15.95" customHeight="1" x14ac:dyDescent="0.2">
      <c r="C42" s="39"/>
      <c r="D42" s="59"/>
    </row>
    <row r="43" spans="3:16" ht="15.95" customHeight="1" x14ac:dyDescent="0.2">
      <c r="C43" s="39"/>
      <c r="D43" s="59"/>
      <c r="E43" s="29"/>
      <c r="F43" s="29"/>
      <c r="G43" s="29"/>
      <c r="H43" s="29"/>
      <c r="I43" s="29"/>
      <c r="J43" s="29"/>
      <c r="K43" s="29"/>
    </row>
    <row r="44" spans="3:16" ht="15.95" customHeight="1" x14ac:dyDescent="0.2">
      <c r="C44" s="29"/>
      <c r="D44" s="29"/>
      <c r="E44" s="29"/>
      <c r="F44" s="29"/>
      <c r="G44" s="29"/>
      <c r="H44" s="29"/>
      <c r="I44" s="29"/>
      <c r="J44" s="29"/>
    </row>
    <row r="45" spans="3:16" ht="15.95" customHeight="1" x14ac:dyDescent="0.2">
      <c r="C45" s="29"/>
      <c r="D45" s="29"/>
      <c r="E45" s="29"/>
      <c r="F45" s="29"/>
      <c r="G45" s="29"/>
      <c r="H45" s="29"/>
      <c r="I45" s="29"/>
      <c r="J45" s="29"/>
    </row>
    <row r="46" spans="3:16" ht="15.95" customHeight="1" x14ac:dyDescent="0.2">
      <c r="C46" s="29"/>
      <c r="D46" s="29"/>
      <c r="E46" s="29"/>
      <c r="F46" s="29"/>
      <c r="G46" s="29"/>
      <c r="H46" s="29"/>
      <c r="I46" s="29"/>
      <c r="J46" s="29"/>
    </row>
    <row r="47" spans="3:16" ht="15.75" customHeight="1" x14ac:dyDescent="0.2">
      <c r="C47" s="29"/>
      <c r="D47" s="29"/>
      <c r="E47" s="29"/>
      <c r="F47" s="29"/>
      <c r="G47" s="29"/>
      <c r="H47" s="29"/>
      <c r="I47" s="29"/>
      <c r="J47" s="29"/>
    </row>
    <row r="48" spans="3:16" ht="15.95" customHeight="1" x14ac:dyDescent="0.2">
      <c r="C48" s="29"/>
      <c r="D48" s="29"/>
      <c r="E48" s="29"/>
      <c r="F48" s="29"/>
      <c r="G48" s="29"/>
      <c r="H48" s="29"/>
      <c r="I48" s="29"/>
      <c r="J48" s="29"/>
    </row>
    <row r="49" spans="1:12" ht="15.95" customHeight="1" x14ac:dyDescent="0.2">
      <c r="C49" s="32"/>
      <c r="D49" s="32"/>
      <c r="E49" s="32"/>
      <c r="F49" s="32"/>
      <c r="G49" s="32"/>
      <c r="H49" s="32"/>
      <c r="I49" s="32"/>
      <c r="J49" s="32"/>
      <c r="K49" s="32"/>
    </row>
    <row r="50" spans="1:12" ht="15.95" customHeight="1" x14ac:dyDescent="0.2">
      <c r="B50" s="69"/>
      <c r="C50" s="29"/>
      <c r="D50" s="29"/>
      <c r="E50" s="29"/>
      <c r="F50" s="29"/>
      <c r="G50" s="29"/>
    </row>
    <row r="51" spans="1:12" ht="15.95" customHeight="1" x14ac:dyDescent="0.2">
      <c r="B51" s="69"/>
      <c r="C51" s="29"/>
      <c r="D51" s="29"/>
      <c r="E51" s="29"/>
      <c r="F51" s="29"/>
      <c r="G51" s="29"/>
    </row>
    <row r="52" spans="1:12" ht="6.95" customHeight="1" x14ac:dyDescent="0.2">
      <c r="B52" s="29"/>
      <c r="C52" s="29"/>
      <c r="D52" s="29"/>
      <c r="E52" s="29"/>
      <c r="F52" s="29"/>
      <c r="G52" s="29"/>
    </row>
    <row r="53" spans="1:12" ht="15.95" customHeight="1" x14ac:dyDescent="0.2">
      <c r="C53" s="836"/>
      <c r="D53" s="837"/>
      <c r="E53" s="840"/>
      <c r="F53" s="471" t="s">
        <v>146</v>
      </c>
      <c r="G53" s="471"/>
      <c r="H53" s="471"/>
      <c r="I53" s="471"/>
      <c r="J53" s="472"/>
    </row>
    <row r="54" spans="1:12" s="22" customFormat="1" ht="37.5" customHeight="1" x14ac:dyDescent="0.2">
      <c r="C54" s="838"/>
      <c r="D54" s="839"/>
      <c r="E54" s="841"/>
      <c r="F54" s="299" t="s">
        <v>150</v>
      </c>
      <c r="G54" s="299" t="s">
        <v>151</v>
      </c>
      <c r="H54" s="299" t="s">
        <v>147</v>
      </c>
      <c r="I54" s="299" t="s">
        <v>148</v>
      </c>
      <c r="J54" s="299" t="s">
        <v>149</v>
      </c>
    </row>
    <row r="55" spans="1:12" ht="15.95" customHeight="1" x14ac:dyDescent="0.2">
      <c r="A55" s="61"/>
      <c r="B55" s="29"/>
      <c r="C55" s="44"/>
      <c r="D55" s="194" t="s">
        <v>10</v>
      </c>
      <c r="E55" s="312">
        <v>3</v>
      </c>
      <c r="F55" s="301">
        <v>33.33</v>
      </c>
      <c r="G55" s="301">
        <v>0</v>
      </c>
      <c r="H55" s="301">
        <v>100</v>
      </c>
      <c r="I55" s="301">
        <v>0</v>
      </c>
      <c r="J55" s="301">
        <v>0</v>
      </c>
    </row>
    <row r="56" spans="1:12" ht="15.95" customHeight="1" x14ac:dyDescent="0.2">
      <c r="C56" s="45"/>
      <c r="D56" s="198" t="s">
        <v>72</v>
      </c>
      <c r="E56" s="282">
        <v>76</v>
      </c>
      <c r="F56" s="291">
        <v>50</v>
      </c>
      <c r="G56" s="291">
        <v>0</v>
      </c>
      <c r="H56" s="291">
        <v>96.05</v>
      </c>
      <c r="I56" s="291">
        <v>3.94</v>
      </c>
      <c r="J56" s="291">
        <v>7.89</v>
      </c>
      <c r="L56" s="61"/>
    </row>
    <row r="57" spans="1:12" ht="15.95" customHeight="1" x14ac:dyDescent="0.2">
      <c r="C57" s="45"/>
      <c r="D57" s="199" t="s">
        <v>15</v>
      </c>
      <c r="E57" s="282">
        <v>27</v>
      </c>
      <c r="F57" s="291">
        <v>25.92</v>
      </c>
      <c r="G57" s="291">
        <v>0</v>
      </c>
      <c r="H57" s="291">
        <v>92.59</v>
      </c>
      <c r="I57" s="291">
        <v>7.4</v>
      </c>
      <c r="J57" s="291">
        <v>3.7</v>
      </c>
    </row>
    <row r="58" spans="1:12" ht="15.95" customHeight="1" x14ac:dyDescent="0.2">
      <c r="C58" s="45"/>
      <c r="D58" s="198" t="s">
        <v>73</v>
      </c>
      <c r="E58" s="197" t="s">
        <v>115</v>
      </c>
      <c r="F58" s="197" t="s">
        <v>115</v>
      </c>
      <c r="G58" s="197" t="s">
        <v>115</v>
      </c>
      <c r="H58" s="197" t="s">
        <v>115</v>
      </c>
      <c r="I58" s="197" t="s">
        <v>115</v>
      </c>
      <c r="J58" s="197" t="s">
        <v>115</v>
      </c>
    </row>
    <row r="59" spans="1:12" ht="15.95" customHeight="1" x14ac:dyDescent="0.2">
      <c r="C59" s="45"/>
      <c r="D59" s="198" t="s">
        <v>271</v>
      </c>
      <c r="E59" s="312" t="s">
        <v>278</v>
      </c>
      <c r="F59" s="302" t="s">
        <v>278</v>
      </c>
      <c r="G59" s="302" t="s">
        <v>278</v>
      </c>
      <c r="H59" s="302" t="s">
        <v>278</v>
      </c>
      <c r="I59" s="302" t="s">
        <v>278</v>
      </c>
      <c r="J59" s="302" t="s">
        <v>278</v>
      </c>
    </row>
    <row r="60" spans="1:12" ht="15.95" customHeight="1" x14ac:dyDescent="0.2">
      <c r="C60" s="45"/>
      <c r="D60" s="199" t="s">
        <v>20</v>
      </c>
      <c r="E60" s="312">
        <v>22</v>
      </c>
      <c r="F60" s="302">
        <v>31.81</v>
      </c>
      <c r="G60" s="302">
        <v>0</v>
      </c>
      <c r="H60" s="302">
        <v>100</v>
      </c>
      <c r="I60" s="302">
        <v>0</v>
      </c>
      <c r="J60" s="302">
        <v>4.54</v>
      </c>
    </row>
    <row r="61" spans="1:12" ht="15.95" customHeight="1" x14ac:dyDescent="0.2">
      <c r="C61" s="45"/>
      <c r="D61" s="199" t="s">
        <v>21</v>
      </c>
      <c r="E61" s="312">
        <v>23</v>
      </c>
      <c r="F61" s="302">
        <v>52.17</v>
      </c>
      <c r="G61" s="302">
        <v>4.34</v>
      </c>
      <c r="H61" s="302">
        <v>86.956521739130437</v>
      </c>
      <c r="I61" s="302">
        <v>8.69</v>
      </c>
      <c r="J61" s="302">
        <v>0</v>
      </c>
      <c r="L61" s="112"/>
    </row>
    <row r="62" spans="1:12" ht="15.95" customHeight="1" x14ac:dyDescent="0.2">
      <c r="C62" s="45"/>
      <c r="D62" s="199" t="s">
        <v>23</v>
      </c>
      <c r="E62" s="282">
        <v>27</v>
      </c>
      <c r="F62" s="291">
        <v>25.92</v>
      </c>
      <c r="G62" s="302">
        <v>0</v>
      </c>
      <c r="H62" s="302">
        <v>88.888888888888886</v>
      </c>
      <c r="I62" s="302">
        <v>11.111111111111111</v>
      </c>
      <c r="J62" s="302">
        <v>0</v>
      </c>
    </row>
    <row r="63" spans="1:12" ht="15.95" customHeight="1" x14ac:dyDescent="0.2">
      <c r="C63" s="45"/>
      <c r="D63" s="199" t="s">
        <v>25</v>
      </c>
      <c r="E63" s="303">
        <v>12</v>
      </c>
      <c r="F63" s="302">
        <v>50</v>
      </c>
      <c r="G63" s="302">
        <v>0</v>
      </c>
      <c r="H63" s="302">
        <v>91.66</v>
      </c>
      <c r="I63" s="302">
        <v>8.33</v>
      </c>
      <c r="J63" s="302">
        <v>0</v>
      </c>
    </row>
    <row r="64" spans="1:12" ht="15.95" customHeight="1" x14ac:dyDescent="0.2">
      <c r="C64" s="45"/>
      <c r="D64" s="199" t="s">
        <v>28</v>
      </c>
      <c r="E64" s="312">
        <v>5</v>
      </c>
      <c r="F64" s="302">
        <v>0</v>
      </c>
      <c r="G64" s="302">
        <v>0</v>
      </c>
      <c r="H64" s="302">
        <v>80</v>
      </c>
      <c r="I64" s="302">
        <v>20</v>
      </c>
      <c r="J64" s="302">
        <v>0</v>
      </c>
    </row>
    <row r="65" spans="3:10" ht="15.95" customHeight="1" x14ac:dyDescent="0.2">
      <c r="C65" s="45"/>
      <c r="D65" s="199" t="s">
        <v>30</v>
      </c>
      <c r="E65" s="312">
        <v>0</v>
      </c>
      <c r="F65" s="302" t="s">
        <v>8</v>
      </c>
      <c r="G65" s="302" t="s">
        <v>8</v>
      </c>
      <c r="H65" s="302" t="s">
        <v>8</v>
      </c>
      <c r="I65" s="302" t="s">
        <v>8</v>
      </c>
      <c r="J65" s="302" t="s">
        <v>8</v>
      </c>
    </row>
    <row r="66" spans="3:10" ht="15.95" customHeight="1" x14ac:dyDescent="0.2">
      <c r="C66" s="45"/>
      <c r="D66" s="199" t="s">
        <v>31</v>
      </c>
      <c r="E66" s="282">
        <v>10</v>
      </c>
      <c r="F66" s="291">
        <v>50</v>
      </c>
      <c r="G66" s="291">
        <v>0</v>
      </c>
      <c r="H66" s="291">
        <v>70</v>
      </c>
      <c r="I66" s="291">
        <v>30</v>
      </c>
      <c r="J66" s="291">
        <v>10</v>
      </c>
    </row>
    <row r="67" spans="3:10" ht="15.95" customHeight="1" x14ac:dyDescent="0.2">
      <c r="C67" s="45"/>
      <c r="D67" s="199" t="s">
        <v>32</v>
      </c>
      <c r="E67" s="282">
        <v>45</v>
      </c>
      <c r="F67" s="302">
        <v>35.549999999999997</v>
      </c>
      <c r="G67" s="302">
        <v>0</v>
      </c>
      <c r="H67" s="302">
        <v>95.55</v>
      </c>
      <c r="I67" s="302">
        <v>4.4400000000000004</v>
      </c>
      <c r="J67" s="291">
        <v>2.2200000000000002</v>
      </c>
    </row>
    <row r="68" spans="3:10" ht="15.95" customHeight="1" x14ac:dyDescent="0.2">
      <c r="C68" s="45"/>
      <c r="D68" s="199" t="s">
        <v>33</v>
      </c>
      <c r="E68" s="277">
        <v>18</v>
      </c>
      <c r="F68" s="302">
        <v>22.22</v>
      </c>
      <c r="G68" s="302">
        <v>5.55</v>
      </c>
      <c r="H68" s="302">
        <v>83.33</v>
      </c>
      <c r="I68" s="302">
        <v>11.11</v>
      </c>
      <c r="J68" s="302">
        <v>5.55</v>
      </c>
    </row>
    <row r="69" spans="3:10" ht="15.95" customHeight="1" x14ac:dyDescent="0.2">
      <c r="C69" s="45"/>
      <c r="D69" s="462" t="s">
        <v>57</v>
      </c>
      <c r="E69" s="277">
        <v>4</v>
      </c>
      <c r="F69" s="291">
        <v>25</v>
      </c>
      <c r="G69" s="291">
        <v>0</v>
      </c>
      <c r="H69" s="291">
        <v>100</v>
      </c>
      <c r="I69" s="291">
        <v>0</v>
      </c>
      <c r="J69" s="292">
        <v>0</v>
      </c>
    </row>
    <row r="70" spans="3:10" ht="15.95" customHeight="1" x14ac:dyDescent="0.2">
      <c r="C70" s="45"/>
      <c r="D70" s="586" t="s">
        <v>277</v>
      </c>
      <c r="E70" s="277">
        <v>8</v>
      </c>
      <c r="F70" s="291">
        <v>25</v>
      </c>
      <c r="G70" s="291">
        <v>0</v>
      </c>
      <c r="H70" s="291">
        <v>100</v>
      </c>
      <c r="I70" s="291">
        <v>0</v>
      </c>
      <c r="J70" s="292">
        <v>0</v>
      </c>
    </row>
    <row r="71" spans="3:10" ht="15.95" customHeight="1" x14ac:dyDescent="0.2">
      <c r="C71" s="45"/>
      <c r="D71" s="465" t="s">
        <v>38</v>
      </c>
      <c r="E71" s="312">
        <v>0</v>
      </c>
      <c r="F71" s="302" t="s">
        <v>8</v>
      </c>
      <c r="G71" s="302" t="s">
        <v>8</v>
      </c>
      <c r="H71" s="302" t="s">
        <v>8</v>
      </c>
      <c r="I71" s="302" t="s">
        <v>8</v>
      </c>
      <c r="J71" s="302" t="s">
        <v>8</v>
      </c>
    </row>
    <row r="72" spans="3:10" ht="15.95" customHeight="1" x14ac:dyDescent="0.2">
      <c r="C72" s="45"/>
      <c r="D72" s="194" t="s">
        <v>140</v>
      </c>
      <c r="E72" s="304">
        <v>7</v>
      </c>
      <c r="F72" s="575">
        <v>14.28</v>
      </c>
      <c r="G72" s="575">
        <v>0</v>
      </c>
      <c r="H72" s="575">
        <v>100</v>
      </c>
      <c r="I72" s="575">
        <v>0</v>
      </c>
      <c r="J72" s="575">
        <v>0</v>
      </c>
    </row>
    <row r="73" spans="3:10" ht="15.95" customHeight="1" x14ac:dyDescent="0.2">
      <c r="C73" s="45"/>
      <c r="D73" s="199" t="s">
        <v>159</v>
      </c>
      <c r="E73" s="300">
        <v>4</v>
      </c>
      <c r="F73" s="302">
        <v>25</v>
      </c>
      <c r="G73" s="302">
        <v>0</v>
      </c>
      <c r="H73" s="302">
        <v>100</v>
      </c>
      <c r="I73" s="302">
        <v>0</v>
      </c>
      <c r="J73" s="302">
        <v>0</v>
      </c>
    </row>
    <row r="74" spans="3:10" ht="15.95" customHeight="1" x14ac:dyDescent="0.2">
      <c r="C74" s="46"/>
      <c r="D74" s="202" t="s">
        <v>279</v>
      </c>
      <c r="E74" s="311">
        <v>3</v>
      </c>
      <c r="F74" s="364">
        <v>0</v>
      </c>
      <c r="G74" s="364">
        <v>0</v>
      </c>
      <c r="H74" s="364">
        <v>66.666666666666671</v>
      </c>
      <c r="I74" s="364">
        <v>33.299999999999997</v>
      </c>
      <c r="J74" s="364">
        <v>0</v>
      </c>
    </row>
    <row r="75" spans="3:10" ht="15.95" customHeight="1" x14ac:dyDescent="0.2">
      <c r="C75" s="39" t="s">
        <v>135</v>
      </c>
      <c r="D75" s="59"/>
      <c r="E75" s="29"/>
      <c r="F75" s="49"/>
      <c r="G75" s="49"/>
      <c r="H75" s="49"/>
    </row>
    <row r="76" spans="3:10" ht="15.95" customHeight="1" x14ac:dyDescent="0.2">
      <c r="C76" s="70" t="s">
        <v>63</v>
      </c>
      <c r="D76" s="60"/>
      <c r="E76" s="588"/>
      <c r="F76" s="589"/>
      <c r="G76" s="589"/>
      <c r="H76" s="590"/>
      <c r="I76" s="591"/>
      <c r="J76" s="591"/>
    </row>
    <row r="77" spans="3:10" ht="15.95" customHeight="1" x14ac:dyDescent="0.2">
      <c r="C77" s="166"/>
      <c r="D77" s="60"/>
      <c r="E77" s="29"/>
      <c r="F77" s="49"/>
      <c r="G77" s="49"/>
      <c r="H77" s="49"/>
    </row>
    <row r="78" spans="3:10" ht="15.95" customHeight="1" x14ac:dyDescent="0.2">
      <c r="C78" s="70"/>
      <c r="D78" s="60"/>
      <c r="E78" s="29"/>
      <c r="F78" s="49"/>
      <c r="G78" s="49"/>
      <c r="H78" s="49"/>
    </row>
    <row r="79" spans="3:10" ht="15.95" customHeight="1" x14ac:dyDescent="0.2">
      <c r="C79" s="70"/>
      <c r="D79" s="60"/>
      <c r="E79" s="29"/>
      <c r="F79" s="49"/>
      <c r="G79" s="49"/>
      <c r="H79" s="49"/>
    </row>
    <row r="80" spans="3:10" ht="15.95" customHeight="1" x14ac:dyDescent="0.2">
      <c r="C80" s="70"/>
      <c r="D80" s="60"/>
      <c r="E80" s="29"/>
      <c r="F80" s="49"/>
      <c r="G80" s="49"/>
      <c r="H80" s="49"/>
    </row>
    <row r="81" spans="1:13" ht="15.95" customHeight="1" x14ac:dyDescent="0.2">
      <c r="C81" s="70"/>
      <c r="D81" s="60"/>
      <c r="E81" s="29"/>
      <c r="F81" s="49"/>
      <c r="G81" s="49"/>
      <c r="H81" s="49"/>
    </row>
    <row r="82" spans="1:13" ht="15.95" customHeight="1" x14ac:dyDescent="0.2">
      <c r="C82" s="70"/>
      <c r="D82" s="60"/>
      <c r="E82" s="29"/>
      <c r="F82" s="49"/>
      <c r="G82" s="49"/>
      <c r="H82" s="49"/>
    </row>
    <row r="83" spans="1:13" ht="15.95" customHeight="1" x14ac:dyDescent="0.2">
      <c r="C83" s="70"/>
      <c r="D83" s="60"/>
      <c r="E83" s="29"/>
      <c r="F83" s="49"/>
      <c r="G83" s="49"/>
      <c r="H83" s="49"/>
    </row>
    <row r="84" spans="1:13" ht="15.75" customHeight="1" x14ac:dyDescent="0.2">
      <c r="C84" s="70"/>
      <c r="D84" s="60"/>
      <c r="E84" s="29"/>
      <c r="F84" s="49"/>
      <c r="G84" s="49"/>
      <c r="H84" s="49"/>
    </row>
    <row r="85" spans="1:13" ht="15.95" customHeight="1" x14ac:dyDescent="0.2">
      <c r="C85" s="138"/>
      <c r="D85" s="137"/>
      <c r="E85" s="134"/>
      <c r="F85" s="139"/>
      <c r="G85" s="139"/>
      <c r="H85" s="139"/>
      <c r="I85" s="134"/>
      <c r="J85" s="134"/>
      <c r="K85" s="134"/>
    </row>
    <row r="86" spans="1:13" ht="15.95" customHeight="1" x14ac:dyDescent="0.2">
      <c r="C86" s="70"/>
      <c r="D86" s="59"/>
      <c r="E86" s="29"/>
      <c r="F86" s="49"/>
      <c r="G86" s="49"/>
      <c r="H86" s="49"/>
      <c r="I86" s="29"/>
      <c r="J86" s="29"/>
      <c r="K86" s="29"/>
    </row>
    <row r="87" spans="1:13" s="29" customFormat="1" ht="14.25" customHeight="1" x14ac:dyDescent="0.2"/>
    <row r="88" spans="1:13" s="29" customFormat="1" ht="14.25" customHeight="1" x14ac:dyDescent="0.2"/>
    <row r="89" spans="1:13" ht="14.25" customHeight="1" x14ac:dyDescent="0.2">
      <c r="B89" s="29"/>
      <c r="C89" s="29"/>
      <c r="D89" s="29"/>
      <c r="E89" s="29"/>
      <c r="F89" s="29"/>
      <c r="G89" s="29"/>
      <c r="H89" s="29"/>
      <c r="I89" s="29"/>
      <c r="J89" s="29"/>
      <c r="K89" s="29"/>
    </row>
    <row r="90" spans="1:13" ht="7.5" customHeight="1" x14ac:dyDescent="0.2">
      <c r="B90" s="29"/>
      <c r="C90" s="32"/>
      <c r="D90" s="32"/>
      <c r="E90" s="32"/>
      <c r="F90" s="32"/>
      <c r="G90" s="32"/>
      <c r="H90" s="32"/>
      <c r="I90" s="32"/>
      <c r="J90" s="32"/>
      <c r="K90" s="32"/>
    </row>
    <row r="91" spans="1:13" ht="15.95" customHeight="1" x14ac:dyDescent="0.2"/>
    <row r="92" spans="1:13" ht="15.95" customHeight="1" x14ac:dyDescent="0.2"/>
    <row r="93" spans="1:13" ht="6.95" customHeight="1" x14ac:dyDescent="0.2"/>
    <row r="94" spans="1:13" ht="15.95" customHeight="1" x14ac:dyDescent="0.2">
      <c r="C94" s="836"/>
      <c r="D94" s="837"/>
      <c r="E94" s="840"/>
      <c r="F94" s="471" t="s">
        <v>146</v>
      </c>
      <c r="G94" s="471"/>
      <c r="H94" s="471"/>
      <c r="I94" s="471"/>
      <c r="J94" s="472"/>
    </row>
    <row r="95" spans="1:13" ht="37.5" customHeight="1" x14ac:dyDescent="0.2">
      <c r="C95" s="838"/>
      <c r="D95" s="839"/>
      <c r="E95" s="841"/>
      <c r="F95" s="299" t="s">
        <v>150</v>
      </c>
      <c r="G95" s="299" t="s">
        <v>152</v>
      </c>
      <c r="H95" s="299" t="s">
        <v>147</v>
      </c>
      <c r="I95" s="299" t="s">
        <v>153</v>
      </c>
      <c r="J95" s="299" t="s">
        <v>154</v>
      </c>
      <c r="M95" s="61"/>
    </row>
    <row r="96" spans="1:13" ht="15.95" customHeight="1" x14ac:dyDescent="0.2">
      <c r="A96" s="61"/>
      <c r="C96" s="44"/>
      <c r="D96" s="194" t="s">
        <v>10</v>
      </c>
      <c r="E96" s="312">
        <v>0</v>
      </c>
      <c r="F96" s="301" t="s">
        <v>8</v>
      </c>
      <c r="G96" s="301" t="s">
        <v>8</v>
      </c>
      <c r="H96" s="301" t="s">
        <v>8</v>
      </c>
      <c r="I96" s="301" t="s">
        <v>8</v>
      </c>
      <c r="J96" s="301" t="s">
        <v>8</v>
      </c>
    </row>
    <row r="97" spans="3:10" ht="15.95" customHeight="1" x14ac:dyDescent="0.2">
      <c r="C97" s="45"/>
      <c r="D97" s="198" t="s">
        <v>72</v>
      </c>
      <c r="E97" s="200">
        <v>8</v>
      </c>
      <c r="F97" s="293">
        <v>25</v>
      </c>
      <c r="G97" s="293">
        <v>0</v>
      </c>
      <c r="H97" s="293">
        <v>62.5</v>
      </c>
      <c r="I97" s="293">
        <v>37.5</v>
      </c>
      <c r="J97" s="293">
        <v>25</v>
      </c>
    </row>
    <row r="98" spans="3:10" ht="15.95" customHeight="1" x14ac:dyDescent="0.2">
      <c r="C98" s="45"/>
      <c r="D98" s="199" t="s">
        <v>15</v>
      </c>
      <c r="E98" s="200">
        <v>3</v>
      </c>
      <c r="F98" s="293">
        <v>33.33</v>
      </c>
      <c r="G98" s="293">
        <v>0</v>
      </c>
      <c r="H98" s="467">
        <v>100</v>
      </c>
      <c r="I98" s="293">
        <v>0</v>
      </c>
      <c r="J98" s="293">
        <v>0</v>
      </c>
    </row>
    <row r="99" spans="3:10" ht="15.95" customHeight="1" x14ac:dyDescent="0.2">
      <c r="C99" s="45"/>
      <c r="D99" s="198" t="s">
        <v>73</v>
      </c>
      <c r="E99" s="201" t="s">
        <v>115</v>
      </c>
      <c r="F99" s="197" t="s">
        <v>115</v>
      </c>
      <c r="G99" s="197" t="s">
        <v>115</v>
      </c>
      <c r="H99" s="197" t="s">
        <v>115</v>
      </c>
      <c r="I99" s="197" t="s">
        <v>115</v>
      </c>
      <c r="J99" s="197" t="s">
        <v>115</v>
      </c>
    </row>
    <row r="100" spans="3:10" ht="15.95" customHeight="1" x14ac:dyDescent="0.2">
      <c r="C100" s="45"/>
      <c r="D100" s="198" t="s">
        <v>271</v>
      </c>
      <c r="E100" s="340" t="s">
        <v>278</v>
      </c>
      <c r="F100" s="308" t="s">
        <v>278</v>
      </c>
      <c r="G100" s="302" t="s">
        <v>278</v>
      </c>
      <c r="H100" s="467" t="s">
        <v>278</v>
      </c>
      <c r="I100" s="302" t="s">
        <v>278</v>
      </c>
      <c r="J100" s="308" t="s">
        <v>278</v>
      </c>
    </row>
    <row r="101" spans="3:10" ht="15.95" customHeight="1" x14ac:dyDescent="0.2">
      <c r="C101" s="45"/>
      <c r="D101" s="199" t="s">
        <v>20</v>
      </c>
      <c r="E101" s="340">
        <v>3</v>
      </c>
      <c r="F101" s="302">
        <v>0</v>
      </c>
      <c r="G101" s="302">
        <v>33.33</v>
      </c>
      <c r="H101" s="467">
        <v>66.66</v>
      </c>
      <c r="I101" s="302">
        <v>0</v>
      </c>
      <c r="J101" s="293">
        <v>0</v>
      </c>
    </row>
    <row r="102" spans="3:10" ht="15.95" customHeight="1" x14ac:dyDescent="0.2">
      <c r="C102" s="45"/>
      <c r="D102" s="199" t="s">
        <v>21</v>
      </c>
      <c r="E102" s="312">
        <v>4</v>
      </c>
      <c r="F102" s="302">
        <v>0</v>
      </c>
      <c r="G102" s="302">
        <v>0</v>
      </c>
      <c r="H102" s="302">
        <v>0</v>
      </c>
      <c r="I102" s="302">
        <v>100</v>
      </c>
      <c r="J102" s="293">
        <v>0</v>
      </c>
    </row>
    <row r="103" spans="3:10" ht="15.95" customHeight="1" x14ac:dyDescent="0.2">
      <c r="C103" s="45"/>
      <c r="D103" s="199" t="s">
        <v>23</v>
      </c>
      <c r="E103" s="340">
        <v>3</v>
      </c>
      <c r="F103" s="302">
        <v>0</v>
      </c>
      <c r="G103" s="302">
        <v>0</v>
      </c>
      <c r="H103" s="467">
        <v>100</v>
      </c>
      <c r="I103" s="302">
        <v>0</v>
      </c>
      <c r="J103" s="293">
        <v>0</v>
      </c>
    </row>
    <row r="104" spans="3:10" ht="15.95" customHeight="1" x14ac:dyDescent="0.2">
      <c r="C104" s="45"/>
      <c r="D104" s="199" t="s">
        <v>25</v>
      </c>
      <c r="E104" s="282">
        <v>0</v>
      </c>
      <c r="F104" s="467" t="s">
        <v>8</v>
      </c>
      <c r="G104" s="467" t="s">
        <v>8</v>
      </c>
      <c r="H104" s="467" t="s">
        <v>8</v>
      </c>
      <c r="I104" s="467" t="s">
        <v>8</v>
      </c>
      <c r="J104" s="308" t="s">
        <v>8</v>
      </c>
    </row>
    <row r="105" spans="3:10" ht="15.95" customHeight="1" x14ac:dyDescent="0.2">
      <c r="C105" s="45"/>
      <c r="D105" s="199" t="s">
        <v>28</v>
      </c>
      <c r="E105" s="340">
        <v>0</v>
      </c>
      <c r="F105" s="467" t="s">
        <v>8</v>
      </c>
      <c r="G105" s="467" t="s">
        <v>8</v>
      </c>
      <c r="H105" s="467" t="s">
        <v>8</v>
      </c>
      <c r="I105" s="467" t="s">
        <v>8</v>
      </c>
      <c r="J105" s="308" t="s">
        <v>8</v>
      </c>
    </row>
    <row r="106" spans="3:10" ht="15.95" customHeight="1" x14ac:dyDescent="0.2">
      <c r="C106" s="45"/>
      <c r="D106" s="199" t="s">
        <v>30</v>
      </c>
      <c r="E106" s="282">
        <v>0</v>
      </c>
      <c r="F106" s="467" t="s">
        <v>8</v>
      </c>
      <c r="G106" s="467" t="s">
        <v>8</v>
      </c>
      <c r="H106" s="467" t="s">
        <v>8</v>
      </c>
      <c r="I106" s="467" t="s">
        <v>8</v>
      </c>
      <c r="J106" s="308" t="s">
        <v>8</v>
      </c>
    </row>
    <row r="107" spans="3:10" ht="15.95" customHeight="1" x14ac:dyDescent="0.2">
      <c r="C107" s="45"/>
      <c r="D107" s="199" t="s">
        <v>31</v>
      </c>
      <c r="E107" s="282">
        <v>2</v>
      </c>
      <c r="F107" s="467">
        <v>50</v>
      </c>
      <c r="G107" s="467">
        <v>0</v>
      </c>
      <c r="H107" s="467">
        <v>100</v>
      </c>
      <c r="I107" s="467">
        <v>0</v>
      </c>
      <c r="J107" s="293">
        <v>0</v>
      </c>
    </row>
    <row r="108" spans="3:10" ht="15.95" customHeight="1" x14ac:dyDescent="0.2">
      <c r="C108" s="45"/>
      <c r="D108" s="199" t="s">
        <v>32</v>
      </c>
      <c r="E108" s="282">
        <v>2</v>
      </c>
      <c r="F108" s="467">
        <v>0</v>
      </c>
      <c r="G108" s="467">
        <v>0</v>
      </c>
      <c r="H108" s="467">
        <v>50</v>
      </c>
      <c r="I108" s="467">
        <v>50</v>
      </c>
      <c r="J108" s="293">
        <v>0</v>
      </c>
    </row>
    <row r="109" spans="3:10" ht="15.95" customHeight="1" x14ac:dyDescent="0.2">
      <c r="C109" s="45"/>
      <c r="D109" s="278" t="s">
        <v>33</v>
      </c>
      <c r="E109" s="466">
        <v>7</v>
      </c>
      <c r="F109" s="467">
        <v>14.28</v>
      </c>
      <c r="G109" s="467">
        <v>28.57</v>
      </c>
      <c r="H109" s="467">
        <v>57.14</v>
      </c>
      <c r="I109" s="467">
        <v>14.28</v>
      </c>
      <c r="J109" s="293">
        <v>0</v>
      </c>
    </row>
    <row r="110" spans="3:10" ht="15.95" customHeight="1" x14ac:dyDescent="0.2">
      <c r="C110" s="45"/>
      <c r="D110" s="462" t="s">
        <v>57</v>
      </c>
      <c r="E110" s="280">
        <v>0</v>
      </c>
      <c r="F110" s="467" t="s">
        <v>8</v>
      </c>
      <c r="G110" s="467" t="s">
        <v>8</v>
      </c>
      <c r="H110" s="467" t="s">
        <v>8</v>
      </c>
      <c r="I110" s="467" t="s">
        <v>8</v>
      </c>
      <c r="J110" s="308" t="s">
        <v>8</v>
      </c>
    </row>
    <row r="111" spans="3:10" ht="15.95" customHeight="1" x14ac:dyDescent="0.2">
      <c r="C111" s="45"/>
      <c r="D111" s="278" t="s">
        <v>277</v>
      </c>
      <c r="E111" s="280">
        <v>1</v>
      </c>
      <c r="F111" s="467">
        <v>0</v>
      </c>
      <c r="G111" s="467">
        <v>0</v>
      </c>
      <c r="H111" s="467">
        <v>100</v>
      </c>
      <c r="I111" s="467">
        <v>0</v>
      </c>
      <c r="J111" s="293">
        <v>0</v>
      </c>
    </row>
    <row r="112" spans="3:10" ht="15.95" customHeight="1" x14ac:dyDescent="0.2">
      <c r="C112" s="45"/>
      <c r="D112" s="199" t="s">
        <v>38</v>
      </c>
      <c r="E112" s="282">
        <v>0</v>
      </c>
      <c r="F112" s="467" t="s">
        <v>8</v>
      </c>
      <c r="G112" s="467" t="s">
        <v>8</v>
      </c>
      <c r="H112" s="467" t="s">
        <v>8</v>
      </c>
      <c r="I112" s="467" t="s">
        <v>8</v>
      </c>
      <c r="J112" s="467" t="s">
        <v>8</v>
      </c>
    </row>
    <row r="113" spans="3:11" ht="15.95" customHeight="1" x14ac:dyDescent="0.2">
      <c r="C113" s="45"/>
      <c r="D113" s="279" t="s">
        <v>140</v>
      </c>
      <c r="E113" s="305">
        <v>0</v>
      </c>
      <c r="F113" s="306" t="s">
        <v>8</v>
      </c>
      <c r="G113" s="306" t="s">
        <v>8</v>
      </c>
      <c r="H113" s="306" t="s">
        <v>8</v>
      </c>
      <c r="I113" s="306" t="s">
        <v>8</v>
      </c>
      <c r="J113" s="306" t="s">
        <v>8</v>
      </c>
    </row>
    <row r="114" spans="3:11" ht="15.95" customHeight="1" x14ac:dyDescent="0.2">
      <c r="C114" s="45"/>
      <c r="D114" s="275" t="s">
        <v>159</v>
      </c>
      <c r="E114" s="340">
        <v>1</v>
      </c>
      <c r="F114" s="302">
        <v>0</v>
      </c>
      <c r="G114" s="302">
        <v>0</v>
      </c>
      <c r="H114" s="302">
        <v>100</v>
      </c>
      <c r="I114" s="302">
        <v>0</v>
      </c>
      <c r="J114" s="293">
        <v>0</v>
      </c>
    </row>
    <row r="115" spans="3:11" ht="15.95" customHeight="1" x14ac:dyDescent="0.2">
      <c r="C115" s="46"/>
      <c r="D115" s="202" t="s">
        <v>279</v>
      </c>
      <c r="E115" s="342">
        <v>0</v>
      </c>
      <c r="F115" s="364" t="s">
        <v>8</v>
      </c>
      <c r="G115" s="364" t="s">
        <v>8</v>
      </c>
      <c r="H115" s="364" t="s">
        <v>8</v>
      </c>
      <c r="I115" s="364" t="s">
        <v>8</v>
      </c>
      <c r="J115" s="364" t="s">
        <v>8</v>
      </c>
    </row>
    <row r="116" spans="3:11" ht="15.95" customHeight="1" x14ac:dyDescent="0.2">
      <c r="C116" s="39" t="s">
        <v>135</v>
      </c>
      <c r="D116" s="59"/>
      <c r="E116" s="29"/>
      <c r="F116" s="49"/>
      <c r="G116" s="49"/>
      <c r="H116" s="49"/>
      <c r="I116" s="29"/>
    </row>
    <row r="117" spans="3:11" ht="15.95" customHeight="1" x14ac:dyDescent="0.2">
      <c r="C117" s="70" t="s">
        <v>63</v>
      </c>
      <c r="D117" s="60"/>
      <c r="E117" s="588"/>
      <c r="F117" s="590"/>
      <c r="G117" s="590"/>
      <c r="H117" s="590"/>
      <c r="I117" s="591"/>
      <c r="J117" s="591"/>
    </row>
    <row r="118" spans="3:11" ht="15.95" customHeight="1" x14ac:dyDescent="0.2"/>
    <row r="119" spans="3:11" ht="15.95" customHeight="1" x14ac:dyDescent="0.2"/>
    <row r="120" spans="3:11" ht="15.95" customHeight="1" x14ac:dyDescent="0.2"/>
    <row r="121" spans="3:11" ht="15.95" customHeight="1" x14ac:dyDescent="0.2"/>
    <row r="122" spans="3:11" ht="15.95" customHeight="1" x14ac:dyDescent="0.2"/>
    <row r="123" spans="3:11" ht="15.95" customHeight="1" x14ac:dyDescent="0.2"/>
    <row r="124" spans="3:11" ht="15.95" customHeight="1" x14ac:dyDescent="0.2"/>
    <row r="125" spans="3:11" ht="15.95" customHeight="1" x14ac:dyDescent="0.2"/>
    <row r="126" spans="3:11" ht="15.75" customHeight="1" x14ac:dyDescent="0.2">
      <c r="C126" s="134"/>
      <c r="D126" s="134"/>
      <c r="E126" s="134"/>
      <c r="F126" s="134"/>
      <c r="G126" s="134"/>
      <c r="H126" s="134"/>
      <c r="I126" s="134"/>
      <c r="J126" s="134"/>
      <c r="K126" s="134"/>
    </row>
    <row r="127" spans="3:11" ht="15.75" customHeight="1" x14ac:dyDescent="0.2">
      <c r="C127" s="29"/>
      <c r="D127" s="29"/>
      <c r="E127" s="29"/>
      <c r="F127" s="29"/>
      <c r="G127" s="29"/>
      <c r="H127" s="29"/>
      <c r="I127" s="29"/>
      <c r="J127" s="29"/>
      <c r="K127" s="29"/>
    </row>
    <row r="128" spans="3:11" ht="15.75" customHeight="1" x14ac:dyDescent="0.2"/>
    <row r="129" spans="3:11" ht="15.75" customHeight="1" x14ac:dyDescent="0.2">
      <c r="C129" s="29"/>
      <c r="D129" s="29"/>
      <c r="E129" s="29"/>
      <c r="F129" s="29"/>
      <c r="G129" s="29"/>
      <c r="H129" s="29"/>
      <c r="I129" s="29"/>
      <c r="J129" s="29"/>
    </row>
    <row r="130" spans="3:11" ht="15.75" customHeight="1" x14ac:dyDescent="0.2">
      <c r="C130" s="32"/>
      <c r="D130" s="32"/>
      <c r="E130" s="32"/>
      <c r="F130" s="32"/>
      <c r="G130" s="32"/>
      <c r="H130" s="32"/>
      <c r="I130" s="32"/>
      <c r="J130" s="32"/>
      <c r="K130" s="32"/>
    </row>
    <row r="131" spans="3:11" ht="15.95" customHeight="1" x14ac:dyDescent="0.2"/>
    <row r="132" spans="3:11" ht="15.95" customHeight="1" x14ac:dyDescent="0.2"/>
    <row r="133" spans="3:11" ht="6.75" customHeight="1" x14ac:dyDescent="0.2"/>
    <row r="134" spans="3:11" ht="15.95" customHeight="1" x14ac:dyDescent="0.2">
      <c r="C134" s="836"/>
      <c r="D134" s="837"/>
      <c r="E134" s="840"/>
      <c r="F134" s="471" t="s">
        <v>146</v>
      </c>
      <c r="G134" s="471"/>
      <c r="H134" s="471"/>
      <c r="I134" s="471"/>
      <c r="J134" s="472"/>
    </row>
    <row r="135" spans="3:11" ht="37.5" customHeight="1" x14ac:dyDescent="0.2">
      <c r="C135" s="838"/>
      <c r="D135" s="839"/>
      <c r="E135" s="841"/>
      <c r="F135" s="299" t="s">
        <v>150</v>
      </c>
      <c r="G135" s="299" t="s">
        <v>152</v>
      </c>
      <c r="H135" s="299" t="s">
        <v>147</v>
      </c>
      <c r="I135" s="299" t="s">
        <v>153</v>
      </c>
      <c r="J135" s="299" t="s">
        <v>154</v>
      </c>
    </row>
    <row r="136" spans="3:11" ht="15.95" customHeight="1" x14ac:dyDescent="0.2">
      <c r="C136" s="44"/>
      <c r="D136" s="194" t="s">
        <v>10</v>
      </c>
      <c r="E136" s="312">
        <v>0</v>
      </c>
      <c r="F136" s="301" t="s">
        <v>8</v>
      </c>
      <c r="G136" s="301" t="s">
        <v>8</v>
      </c>
      <c r="H136" s="301" t="s">
        <v>8</v>
      </c>
      <c r="I136" s="301" t="s">
        <v>8</v>
      </c>
      <c r="J136" s="301" t="s">
        <v>8</v>
      </c>
    </row>
    <row r="137" spans="3:11" ht="15.95" customHeight="1" x14ac:dyDescent="0.2">
      <c r="C137" s="45"/>
      <c r="D137" s="198" t="s">
        <v>72</v>
      </c>
      <c r="E137" s="200">
        <v>0</v>
      </c>
      <c r="F137" s="308" t="s">
        <v>8</v>
      </c>
      <c r="G137" s="308" t="s">
        <v>8</v>
      </c>
      <c r="H137" s="308" t="s">
        <v>8</v>
      </c>
      <c r="I137" s="308" t="s">
        <v>8</v>
      </c>
      <c r="J137" s="308" t="s">
        <v>8</v>
      </c>
    </row>
    <row r="138" spans="3:11" ht="15.95" customHeight="1" x14ac:dyDescent="0.2">
      <c r="C138" s="45"/>
      <c r="D138" s="199" t="s">
        <v>15</v>
      </c>
      <c r="E138" s="340">
        <v>4</v>
      </c>
      <c r="F138" s="293">
        <v>50</v>
      </c>
      <c r="G138" s="293">
        <v>0</v>
      </c>
      <c r="H138" s="293">
        <v>100</v>
      </c>
      <c r="I138" s="293">
        <v>0</v>
      </c>
      <c r="J138" s="293">
        <v>0</v>
      </c>
    </row>
    <row r="139" spans="3:11" ht="15.95" customHeight="1" x14ac:dyDescent="0.2">
      <c r="C139" s="45"/>
      <c r="D139" s="198" t="s">
        <v>73</v>
      </c>
      <c r="E139" s="201" t="s">
        <v>115</v>
      </c>
      <c r="F139" s="577" t="s">
        <v>115</v>
      </c>
      <c r="G139" s="577" t="s">
        <v>115</v>
      </c>
      <c r="H139" s="577" t="s">
        <v>115</v>
      </c>
      <c r="I139" s="577" t="s">
        <v>115</v>
      </c>
      <c r="J139" s="577" t="s">
        <v>115</v>
      </c>
    </row>
    <row r="140" spans="3:11" ht="15.95" customHeight="1" x14ac:dyDescent="0.2">
      <c r="C140" s="45"/>
      <c r="D140" s="198" t="s">
        <v>271</v>
      </c>
      <c r="E140" s="340" t="s">
        <v>278</v>
      </c>
      <c r="F140" s="576" t="s">
        <v>278</v>
      </c>
      <c r="G140" s="576" t="s">
        <v>278</v>
      </c>
      <c r="H140" s="576" t="s">
        <v>278</v>
      </c>
      <c r="I140" s="576" t="s">
        <v>278</v>
      </c>
      <c r="J140" s="576" t="s">
        <v>278</v>
      </c>
    </row>
    <row r="141" spans="3:11" ht="15.95" customHeight="1" x14ac:dyDescent="0.2">
      <c r="C141" s="45"/>
      <c r="D141" s="199" t="s">
        <v>20</v>
      </c>
      <c r="E141" s="340">
        <v>4</v>
      </c>
      <c r="F141" s="293">
        <v>50</v>
      </c>
      <c r="G141" s="293">
        <v>25</v>
      </c>
      <c r="H141" s="293">
        <v>75</v>
      </c>
      <c r="I141" s="293">
        <v>0</v>
      </c>
      <c r="J141" s="293">
        <v>0</v>
      </c>
    </row>
    <row r="142" spans="3:11" ht="15.95" customHeight="1" x14ac:dyDescent="0.2">
      <c r="C142" s="45"/>
      <c r="D142" s="199" t="s">
        <v>21</v>
      </c>
      <c r="E142" s="312">
        <v>1</v>
      </c>
      <c r="F142" s="302">
        <v>100</v>
      </c>
      <c r="G142" s="293">
        <v>0</v>
      </c>
      <c r="H142" s="293">
        <v>100</v>
      </c>
      <c r="I142" s="302">
        <v>0</v>
      </c>
      <c r="J142" s="293">
        <v>0</v>
      </c>
    </row>
    <row r="143" spans="3:11" ht="15.95" customHeight="1" x14ac:dyDescent="0.2">
      <c r="C143" s="45"/>
      <c r="D143" s="199" t="s">
        <v>23</v>
      </c>
      <c r="E143" s="312">
        <v>1</v>
      </c>
      <c r="F143" s="467">
        <v>0</v>
      </c>
      <c r="G143" s="467">
        <v>0</v>
      </c>
      <c r="H143" s="467">
        <v>100</v>
      </c>
      <c r="I143" s="467">
        <v>0</v>
      </c>
      <c r="J143" s="467">
        <v>0</v>
      </c>
    </row>
    <row r="144" spans="3:11" ht="15.95" customHeight="1" x14ac:dyDescent="0.2">
      <c r="C144" s="45"/>
      <c r="D144" s="199" t="s">
        <v>25</v>
      </c>
      <c r="E144" s="282">
        <v>0</v>
      </c>
      <c r="F144" s="308" t="s">
        <v>8</v>
      </c>
      <c r="G144" s="308" t="s">
        <v>8</v>
      </c>
      <c r="H144" s="308" t="s">
        <v>8</v>
      </c>
      <c r="I144" s="308" t="s">
        <v>8</v>
      </c>
      <c r="J144" s="308" t="s">
        <v>8</v>
      </c>
    </row>
    <row r="145" spans="3:10" ht="15.95" customHeight="1" x14ac:dyDescent="0.2">
      <c r="C145" s="45"/>
      <c r="D145" s="199" t="s">
        <v>28</v>
      </c>
      <c r="E145" s="340">
        <v>0</v>
      </c>
      <c r="F145" s="308" t="s">
        <v>8</v>
      </c>
      <c r="G145" s="308" t="s">
        <v>8</v>
      </c>
      <c r="H145" s="308" t="s">
        <v>8</v>
      </c>
      <c r="I145" s="308" t="s">
        <v>8</v>
      </c>
      <c r="J145" s="308" t="s">
        <v>8</v>
      </c>
    </row>
    <row r="146" spans="3:10" ht="15.95" customHeight="1" x14ac:dyDescent="0.2">
      <c r="C146" s="45"/>
      <c r="D146" s="199" t="s">
        <v>30</v>
      </c>
      <c r="E146" s="282">
        <v>0</v>
      </c>
      <c r="F146" s="308" t="s">
        <v>8</v>
      </c>
      <c r="G146" s="308" t="s">
        <v>8</v>
      </c>
      <c r="H146" s="308" t="s">
        <v>8</v>
      </c>
      <c r="I146" s="308" t="s">
        <v>8</v>
      </c>
      <c r="J146" s="308" t="s">
        <v>8</v>
      </c>
    </row>
    <row r="147" spans="3:10" ht="15.95" customHeight="1" x14ac:dyDescent="0.2">
      <c r="C147" s="45"/>
      <c r="D147" s="199" t="s">
        <v>31</v>
      </c>
      <c r="E147" s="282">
        <v>1</v>
      </c>
      <c r="F147" s="307">
        <v>0</v>
      </c>
      <c r="G147" s="307">
        <v>0</v>
      </c>
      <c r="H147" s="307">
        <v>0</v>
      </c>
      <c r="I147" s="307">
        <v>100</v>
      </c>
      <c r="J147" s="307">
        <v>0</v>
      </c>
    </row>
    <row r="148" spans="3:10" ht="15.95" customHeight="1" x14ac:dyDescent="0.2">
      <c r="C148" s="45"/>
      <c r="D148" s="199" t="s">
        <v>32</v>
      </c>
      <c r="E148" s="282">
        <v>4</v>
      </c>
      <c r="F148" s="307">
        <v>75</v>
      </c>
      <c r="G148" s="307">
        <v>0</v>
      </c>
      <c r="H148" s="307">
        <v>100</v>
      </c>
      <c r="I148" s="307">
        <v>0</v>
      </c>
      <c r="J148" s="307">
        <v>0</v>
      </c>
    </row>
    <row r="149" spans="3:10" ht="15.95" customHeight="1" x14ac:dyDescent="0.2">
      <c r="C149" s="45"/>
      <c r="D149" s="278" t="s">
        <v>33</v>
      </c>
      <c r="E149" s="466">
        <v>1</v>
      </c>
      <c r="F149" s="467">
        <v>0</v>
      </c>
      <c r="G149" s="467">
        <v>0</v>
      </c>
      <c r="H149" s="467">
        <v>100</v>
      </c>
      <c r="I149" s="467">
        <v>0</v>
      </c>
      <c r="J149" s="467">
        <v>0</v>
      </c>
    </row>
    <row r="150" spans="3:10" ht="15.95" customHeight="1" x14ac:dyDescent="0.2">
      <c r="C150" s="45"/>
      <c r="D150" s="462" t="s">
        <v>57</v>
      </c>
      <c r="E150" s="280">
        <v>0</v>
      </c>
      <c r="F150" s="308" t="s">
        <v>8</v>
      </c>
      <c r="G150" s="308" t="s">
        <v>8</v>
      </c>
      <c r="H150" s="308" t="s">
        <v>8</v>
      </c>
      <c r="I150" s="308" t="s">
        <v>8</v>
      </c>
      <c r="J150" s="308" t="s">
        <v>8</v>
      </c>
    </row>
    <row r="151" spans="3:10" ht="15.95" customHeight="1" x14ac:dyDescent="0.2">
      <c r="C151" s="45"/>
      <c r="D151" s="278" t="s">
        <v>277</v>
      </c>
      <c r="E151" s="280">
        <v>0</v>
      </c>
      <c r="F151" s="308" t="s">
        <v>8</v>
      </c>
      <c r="G151" s="308" t="s">
        <v>8</v>
      </c>
      <c r="H151" s="308" t="s">
        <v>8</v>
      </c>
      <c r="I151" s="308" t="s">
        <v>8</v>
      </c>
      <c r="J151" s="308" t="s">
        <v>8</v>
      </c>
    </row>
    <row r="152" spans="3:10" ht="15.95" customHeight="1" x14ac:dyDescent="0.2">
      <c r="C152" s="45"/>
      <c r="D152" s="199" t="s">
        <v>38</v>
      </c>
      <c r="E152" s="282">
        <v>0</v>
      </c>
      <c r="F152" s="467" t="s">
        <v>8</v>
      </c>
      <c r="G152" s="467" t="s">
        <v>8</v>
      </c>
      <c r="H152" s="467" t="s">
        <v>8</v>
      </c>
      <c r="I152" s="467" t="s">
        <v>8</v>
      </c>
      <c r="J152" s="467" t="s">
        <v>8</v>
      </c>
    </row>
    <row r="153" spans="3:10" ht="15.95" customHeight="1" x14ac:dyDescent="0.2">
      <c r="C153" s="45"/>
      <c r="D153" s="279" t="s">
        <v>140</v>
      </c>
      <c r="E153" s="305">
        <v>0</v>
      </c>
      <c r="F153" s="306" t="s">
        <v>8</v>
      </c>
      <c r="G153" s="306" t="s">
        <v>8</v>
      </c>
      <c r="H153" s="306" t="s">
        <v>8</v>
      </c>
      <c r="I153" s="306" t="s">
        <v>8</v>
      </c>
      <c r="J153" s="306" t="s">
        <v>8</v>
      </c>
    </row>
    <row r="154" spans="3:10" ht="15.95" customHeight="1" x14ac:dyDescent="0.2">
      <c r="C154" s="45"/>
      <c r="D154" s="275" t="s">
        <v>159</v>
      </c>
      <c r="E154" s="340">
        <v>1</v>
      </c>
      <c r="F154" s="293">
        <v>0</v>
      </c>
      <c r="G154" s="341">
        <v>0</v>
      </c>
      <c r="H154" s="307">
        <v>100</v>
      </c>
      <c r="I154" s="308">
        <v>0</v>
      </c>
      <c r="J154" s="293">
        <v>0</v>
      </c>
    </row>
    <row r="155" spans="3:10" ht="15.95" customHeight="1" x14ac:dyDescent="0.2">
      <c r="C155" s="46"/>
      <c r="D155" s="202" t="s">
        <v>279</v>
      </c>
      <c r="E155" s="342">
        <v>1</v>
      </c>
      <c r="F155" s="516">
        <v>0</v>
      </c>
      <c r="G155" s="516">
        <v>0</v>
      </c>
      <c r="H155" s="517">
        <v>100</v>
      </c>
      <c r="I155" s="578">
        <v>0</v>
      </c>
      <c r="J155" s="579">
        <v>0</v>
      </c>
    </row>
    <row r="156" spans="3:10" ht="15.95" customHeight="1" x14ac:dyDescent="0.2">
      <c r="C156" s="39" t="s">
        <v>135</v>
      </c>
      <c r="D156" s="59"/>
      <c r="E156" s="29"/>
      <c r="F156" s="139"/>
      <c r="G156" s="139"/>
      <c r="H156" s="49"/>
      <c r="I156" s="134"/>
    </row>
    <row r="157" spans="3:10" ht="15.95" customHeight="1" x14ac:dyDescent="0.2">
      <c r="C157" s="70" t="s">
        <v>63</v>
      </c>
      <c r="D157" s="60"/>
      <c r="E157" s="588"/>
      <c r="F157" s="590"/>
      <c r="G157" s="590"/>
      <c r="H157" s="590"/>
      <c r="I157" s="591"/>
      <c r="J157" s="591"/>
    </row>
    <row r="158" spans="3:10" ht="15.95" customHeight="1" x14ac:dyDescent="0.2"/>
    <row r="159" spans="3:10" ht="15.95" customHeight="1" x14ac:dyDescent="0.2"/>
    <row r="160" spans="3:10" ht="15.95" customHeight="1" x14ac:dyDescent="0.2"/>
    <row r="161" spans="3:11" ht="15.95" customHeight="1" x14ac:dyDescent="0.2"/>
    <row r="162" spans="3:11" ht="15.95" customHeight="1" x14ac:dyDescent="0.2"/>
    <row r="163" spans="3:11" ht="15.75" customHeight="1" x14ac:dyDescent="0.2"/>
    <row r="164" spans="3:11" ht="15.95" customHeight="1" x14ac:dyDescent="0.2"/>
    <row r="165" spans="3:11" ht="15.95" customHeight="1" x14ac:dyDescent="0.2"/>
    <row r="166" spans="3:11" ht="15.95" customHeight="1" x14ac:dyDescent="0.2">
      <c r="C166" s="134"/>
      <c r="D166" s="134"/>
      <c r="E166" s="134"/>
      <c r="F166" s="134"/>
      <c r="G166" s="134"/>
      <c r="H166" s="134"/>
      <c r="I166" s="134"/>
      <c r="J166" s="134"/>
      <c r="K166" s="134"/>
    </row>
    <row r="167" spans="3:11" ht="15.95" customHeight="1" x14ac:dyDescent="0.2">
      <c r="C167" s="29"/>
      <c r="D167" s="29"/>
      <c r="E167" s="29"/>
      <c r="F167" s="29"/>
      <c r="G167" s="29"/>
      <c r="H167" s="29"/>
      <c r="I167" s="29"/>
      <c r="J167" s="29"/>
      <c r="K167" s="29"/>
    </row>
    <row r="168" spans="3:11" ht="15.95" customHeight="1" x14ac:dyDescent="0.2"/>
    <row r="169" spans="3:11" ht="15.95" customHeight="1" x14ac:dyDescent="0.2">
      <c r="C169" s="29"/>
      <c r="D169" s="29"/>
      <c r="E169" s="29"/>
      <c r="F169" s="29"/>
      <c r="G169" s="29"/>
      <c r="H169" s="29"/>
      <c r="I169" s="29"/>
      <c r="J169" s="29"/>
    </row>
    <row r="170" spans="3:11" ht="15.95" customHeight="1" x14ac:dyDescent="0.2">
      <c r="C170" s="32"/>
      <c r="D170" s="32"/>
      <c r="E170" s="32"/>
      <c r="F170" s="32"/>
      <c r="G170" s="32"/>
      <c r="H170" s="32"/>
      <c r="I170" s="32"/>
      <c r="J170" s="32"/>
      <c r="K170" s="32"/>
    </row>
    <row r="171" spans="3:11" ht="7.5" customHeight="1" x14ac:dyDescent="0.2">
      <c r="C171" s="29"/>
      <c r="D171" s="29"/>
      <c r="E171" s="29"/>
      <c r="F171" s="29"/>
      <c r="G171" s="29"/>
      <c r="H171" s="29"/>
      <c r="I171" s="29"/>
      <c r="J171" s="29"/>
    </row>
    <row r="172" spans="3:11" ht="15.95" customHeight="1" x14ac:dyDescent="0.2"/>
    <row r="173" spans="3:11" ht="15.95" customHeight="1" x14ac:dyDescent="0.2"/>
    <row r="174" spans="3:11" ht="15.95" customHeight="1" x14ac:dyDescent="0.2"/>
    <row r="175" spans="3:11" ht="15.95" customHeight="1" x14ac:dyDescent="0.2"/>
    <row r="176" spans="3:11"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sheetData>
  <mergeCells count="6">
    <mergeCell ref="C134:D135"/>
    <mergeCell ref="E134:E135"/>
    <mergeCell ref="C53:D54"/>
    <mergeCell ref="E53:E54"/>
    <mergeCell ref="C94:D95"/>
    <mergeCell ref="E94:E95"/>
  </mergeCells>
  <pageMargins left="0.6692913385826772" right="0.47244094488188981" top="0.39370078740157483" bottom="0.6692913385826772" header="0" footer="0"/>
  <pageSetup paperSize="9" fitToHeight="0" orientation="portrait" r:id="rId1"/>
  <headerFooter alignWithMargins="0"/>
  <rowBreaks count="3" manualBreakCount="3">
    <brk id="49" min="2" max="10" man="1"/>
    <brk id="90" min="2" max="10" man="1"/>
    <brk id="130" min="2" max="10" man="1"/>
  </rowBreaks>
  <ignoredErrors>
    <ignoredError sqref="F17" numberStoredAsText="1"/>
    <ignoredError sqref="K14:K33"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20</vt:i4>
      </vt:variant>
    </vt:vector>
  </HeadingPairs>
  <TitlesOfParts>
    <vt:vector size="30" baseType="lpstr">
      <vt:lpstr>&gt;&gt;INDICE&lt;&lt;</vt:lpstr>
      <vt:lpstr>CUADRO_RESUMEN</vt:lpstr>
      <vt:lpstr>FORAL_1 (GENERAL)</vt:lpstr>
      <vt:lpstr>FORAL_2 (V.PAREJA)</vt:lpstr>
      <vt:lpstr>FORAL_3 (V.INTRAFAM.)</vt:lpstr>
      <vt:lpstr>FORAL_4 (V.SEXUAL)</vt:lpstr>
      <vt:lpstr>FORAL_5 (VÍCTIMAS INDIRECTAS)</vt:lpstr>
      <vt:lpstr>FORAL_6 (PERSONAS AGRESORAS)</vt:lpstr>
      <vt:lpstr>FORAL_7 (MENORES)</vt:lpstr>
      <vt:lpstr>MUNICIPIOS_MANCOMUNIDADES</vt:lpstr>
      <vt:lpstr>'&gt;&gt;INDICE&lt;&lt;'!Área_de_impresión</vt:lpstr>
      <vt:lpstr>CUADRO_RESUMEN!Área_de_impresión</vt:lpstr>
      <vt:lpstr>'FORAL_1 (GENERAL)'!Área_de_impresión</vt:lpstr>
      <vt:lpstr>'FORAL_2 (V.PAREJA)'!Área_de_impresión</vt:lpstr>
      <vt:lpstr>'FORAL_3 (V.INTRAFAM.)'!Área_de_impresión</vt:lpstr>
      <vt:lpstr>'FORAL_4 (V.SEXUAL)'!Área_de_impresión</vt:lpstr>
      <vt:lpstr>'FORAL_5 (VÍCTIMAS INDIRECTAS)'!Área_de_impresión</vt:lpstr>
      <vt:lpstr>'FORAL_6 (PERSONAS AGRESORAS)'!Área_de_impresión</vt:lpstr>
      <vt:lpstr>'FORAL_7 (MENORES)'!Área_de_impresión</vt:lpstr>
      <vt:lpstr>MUNICIPIOS_MANCOMUNIDADES!Área_de_impresión</vt:lpstr>
      <vt:lpstr>'&gt;&gt;INDICE&lt;&lt;'!Títulos_a_imprimir</vt:lpstr>
      <vt:lpstr>CUADRO_RESUMEN!Títulos_a_imprimir</vt:lpstr>
      <vt:lpstr>'FORAL_1 (GENERAL)'!Títulos_a_imprimir</vt:lpstr>
      <vt:lpstr>'FORAL_2 (V.PAREJA)'!Títulos_a_imprimir</vt:lpstr>
      <vt:lpstr>'FORAL_3 (V.INTRAFAM.)'!Títulos_a_imprimir</vt:lpstr>
      <vt:lpstr>'FORAL_4 (V.SEXUAL)'!Títulos_a_imprimir</vt:lpstr>
      <vt:lpstr>'FORAL_5 (VÍCTIMAS INDIRECTAS)'!Títulos_a_imprimir</vt:lpstr>
      <vt:lpstr>'FORAL_6 (PERSONAS AGRESORAS)'!Títulos_a_imprimir</vt:lpstr>
      <vt:lpstr>'FORAL_7 (MENORES)'!Títulos_a_imprimir</vt:lpstr>
      <vt:lpstr>MUNICIPIOS_MANCOMUNIDADES!Títulos_a_imprimir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2026-07-01T09:48:43Z</cp:lastPrinted>
  <dcterms:created xsi:type="dcterms:W3CDTF">2009-07-10T13:25:11Z</dcterms:created>
  <dcterms:modified xsi:type="dcterms:W3CDTF">2026-07-01T09:49:06Z</dcterms:modified>
</cp:coreProperties>
</file>