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5\1.TRABAJO\Cifras_xlsx_25\4.Post_Santi\eu\"/>
    </mc:Choice>
  </mc:AlternateContent>
  <bookViews>
    <workbookView xWindow="0" yWindow="0" windowWidth="28800" windowHeight="11355" tabRatio="769"/>
  </bookViews>
  <sheets>
    <sheet name="&gt;&gt;AURKIBIDEA&lt;&lt;" sheetId="20" r:id="rId1"/>
    <sheet name="LABURPEN_KOADROA" sheetId="17" r:id="rId2"/>
    <sheet name="FORALA_1 (OROKORRA)" sheetId="9" r:id="rId3"/>
    <sheet name="FORALA_2 (BIKOTE IND.)" sheetId="18" r:id="rId4"/>
    <sheet name="FORALA_3 (FAMILIA BARRUKO IND.)" sheetId="21" r:id="rId5"/>
    <sheet name="FORALA_4 (SEXU IND.)" sheetId="16" r:id="rId6"/>
    <sheet name="FORALA_5 (ZEHARKAKO BIK.)" sheetId="22" r:id="rId7"/>
    <sheet name="FORALA_6 (ERASOTZAILEAK)" sheetId="23" r:id="rId8"/>
    <sheet name="FORALA_7 (ADINGABEAK)" sheetId="24" r:id="rId9"/>
    <sheet name="UDALERRI_MANKO" sheetId="19" r:id="rId10"/>
  </sheets>
  <definedNames>
    <definedName name="_xlnm.Print_Area" localSheetId="0">'&gt;&gt;AURKIBIDEA&lt;&lt;'!$C$5:$G$67</definedName>
    <definedName name="_xlnm.Print_Area" localSheetId="2">'FORALA_1 (OROKORRA)'!$C$10:$BM$77</definedName>
    <definedName name="_xlnm.Print_Area" localSheetId="3">'FORALA_2 (BIKOTE IND.)'!$C$9:$K$167</definedName>
    <definedName name="_xlnm.Print_Area" localSheetId="4">'FORALA_3 (FAMILIA BARRUKO IND.)'!$C$10:$L$82</definedName>
    <definedName name="_xlnm.Print_Area" localSheetId="5">'FORALA_4 (SEXU IND.)'!$C$9:$K$127</definedName>
    <definedName name="_xlnm.Print_Area" localSheetId="6">'FORALA_5 (ZEHARKAKO BIK.)'!$C$9:$K$32</definedName>
    <definedName name="_xlnm.Print_Area" localSheetId="7">'FORALA_6 (ERASOTZAILEAK)'!$C$9:$K$58</definedName>
    <definedName name="_xlnm.Print_Area" localSheetId="8">'FORALA_7 (ADINGABEAK)'!$C$9:$L$43</definedName>
    <definedName name="_xlnm.Print_Area" localSheetId="1">LABURPEN_KOADROA!$C$12:$K$93</definedName>
    <definedName name="_xlnm.Print_Area" localSheetId="9">UDALERRI_MANKO!$C$9:$K$171</definedName>
    <definedName name="_xlnm.Print_Titles" localSheetId="0">'&gt;&gt;AURKIBIDEA&lt;&lt;'!$2:$5</definedName>
    <definedName name="_xlnm.Print_Titles" localSheetId="2">'FORALA_1 (OROKORRA)'!$2:$9</definedName>
    <definedName name="_xlnm.Print_Titles" localSheetId="3">'FORALA_2 (BIKOTE IND.)'!$2:$8</definedName>
    <definedName name="_xlnm.Print_Titles" localSheetId="4">'FORALA_3 (FAMILIA BARRUKO IND.)'!$2:$9</definedName>
    <definedName name="_xlnm.Print_Titles" localSheetId="5">'FORALA_4 (SEXU IND.)'!$2:$8</definedName>
    <definedName name="_xlnm.Print_Titles" localSheetId="6">'FORALA_5 (ZEHARKAKO BIK.)'!$2:$8</definedName>
    <definedName name="_xlnm.Print_Titles" localSheetId="7">'FORALA_6 (ERASOTZAILEAK)'!$2:$8</definedName>
    <definedName name="_xlnm.Print_Titles" localSheetId="8">'FORALA_7 (ADINGABEAK)'!$2:$23</definedName>
    <definedName name="_xlnm.Print_Titles" localSheetId="1">LABURPEN_KOADROA!$2:$11</definedName>
    <definedName name="_xlnm.Print_Titles" localSheetId="9">UDALERRI_MANKO!$2:$8</definedName>
  </definedNames>
  <calcPr calcId="162913"/>
</workbook>
</file>

<file path=xl/calcChain.xml><?xml version="1.0" encoding="utf-8"?>
<calcChain xmlns="http://schemas.openxmlformats.org/spreadsheetml/2006/main">
  <c r="H18" i="24" l="1"/>
  <c r="H75" i="16" l="1"/>
  <c r="G79" i="18" l="1"/>
  <c r="G22" i="16" l="1"/>
  <c r="G19" i="16"/>
  <c r="G20" i="16"/>
  <c r="G21" i="16"/>
  <c r="G18" i="16"/>
  <c r="G17" i="16"/>
  <c r="I13" i="16"/>
  <c r="I25" i="16" s="1"/>
  <c r="H13" i="16"/>
  <c r="H25" i="16" s="1"/>
  <c r="G13" i="16"/>
  <c r="G25" i="16" s="1"/>
  <c r="F54" i="23"/>
  <c r="F53" i="23"/>
  <c r="I55" i="23"/>
  <c r="H21" i="23"/>
  <c r="H17" i="22"/>
  <c r="G17" i="22"/>
  <c r="F17" i="22" s="1"/>
  <c r="G81" i="16"/>
  <c r="H90" i="16" s="1"/>
  <c r="G53" i="16"/>
  <c r="G55" i="16"/>
  <c r="G52" i="16" s="1"/>
  <c r="G48" i="16"/>
  <c r="G47" i="16" s="1"/>
  <c r="G72" i="16"/>
  <c r="G51" i="21"/>
  <c r="G14" i="21"/>
  <c r="G15" i="21"/>
  <c r="G51" i="18"/>
  <c r="G43" i="18"/>
  <c r="G40" i="18"/>
  <c r="G35" i="18"/>
  <c r="G29" i="18"/>
  <c r="G68" i="18"/>
  <c r="G70" i="18"/>
  <c r="F21" i="18"/>
  <c r="I55" i="18" s="1"/>
  <c r="G164" i="18" l="1"/>
  <c r="H84" i="16"/>
  <c r="H98" i="16"/>
  <c r="H89" i="16"/>
  <c r="H86" i="16"/>
  <c r="H93" i="16"/>
  <c r="H83" i="16"/>
  <c r="H92" i="16"/>
  <c r="H88" i="16"/>
  <c r="H85" i="16"/>
  <c r="H91" i="16"/>
  <c r="H87" i="16"/>
  <c r="G39" i="18"/>
  <c r="I35" i="18"/>
  <c r="I30" i="18"/>
  <c r="I31" i="18"/>
  <c r="G50" i="18"/>
  <c r="I34" i="18"/>
  <c r="I38" i="18"/>
  <c r="I69" i="18"/>
  <c r="I36" i="18"/>
  <c r="I47" i="18"/>
  <c r="G28" i="18"/>
  <c r="I33" i="18"/>
  <c r="I37" i="18"/>
  <c r="I72" i="18"/>
  <c r="I70" i="18"/>
  <c r="I58" i="18"/>
  <c r="I71" i="18"/>
  <c r="I62" i="18"/>
  <c r="I61" i="18"/>
  <c r="I48" i="18"/>
  <c r="I57" i="18"/>
  <c r="J18" i="24"/>
  <c r="I18" i="24"/>
  <c r="G73" i="18" l="1"/>
  <c r="H28" i="18" s="1"/>
  <c r="I28" i="18"/>
  <c r="H55" i="23"/>
  <c r="H33" i="18" l="1"/>
  <c r="H47" i="18"/>
  <c r="H36" i="18"/>
  <c r="H69" i="18"/>
  <c r="H37" i="18"/>
  <c r="H31" i="18"/>
  <c r="H72" i="18"/>
  <c r="H38" i="18"/>
  <c r="H34" i="18"/>
  <c r="H30" i="18"/>
  <c r="H32" i="18"/>
  <c r="H29" i="18"/>
  <c r="H35" i="18"/>
  <c r="F55" i="23"/>
  <c r="F37" i="23" l="1"/>
  <c r="F46" i="23"/>
  <c r="H41" i="24"/>
  <c r="G41" i="24"/>
  <c r="F41" i="24"/>
  <c r="G32" i="23" l="1"/>
  <c r="G36" i="23"/>
  <c r="G33" i="23"/>
  <c r="G31" i="23"/>
  <c r="G34" i="23"/>
  <c r="G35" i="23"/>
  <c r="G21" i="23"/>
  <c r="F21" i="23" s="1"/>
  <c r="F17" i="23"/>
  <c r="G37" i="23" l="1"/>
  <c r="H27" i="22"/>
  <c r="G27" i="22"/>
  <c r="I17" i="21"/>
  <c r="H17" i="21"/>
  <c r="G79" i="21" s="1"/>
  <c r="G16" i="21"/>
  <c r="I42" i="21" l="1"/>
  <c r="I44" i="21"/>
  <c r="I43" i="21"/>
  <c r="I41" i="21"/>
  <c r="F27" i="22"/>
  <c r="G17" i="21"/>
  <c r="F32" i="21" l="1"/>
  <c r="G40" i="21"/>
  <c r="I40" i="21" s="1"/>
  <c r="H57" i="21"/>
  <c r="H63" i="21" l="1"/>
  <c r="H66" i="21"/>
  <c r="H52" i="21"/>
  <c r="H60" i="21"/>
  <c r="G31" i="21"/>
  <c r="G27" i="21"/>
  <c r="G26" i="21"/>
  <c r="H70" i="21"/>
  <c r="H59" i="21"/>
  <c r="G28" i="21"/>
  <c r="H64" i="21"/>
  <c r="H65" i="21"/>
  <c r="H69" i="21"/>
  <c r="G29" i="21"/>
  <c r="H55" i="21"/>
  <c r="H54" i="21"/>
  <c r="G30" i="21"/>
  <c r="H58" i="21"/>
  <c r="H61" i="21"/>
  <c r="H67" i="21"/>
  <c r="G39" i="21"/>
  <c r="H53" i="21"/>
  <c r="H56" i="21"/>
  <c r="H62" i="21"/>
  <c r="H68" i="21"/>
  <c r="H71" i="21"/>
  <c r="G58" i="16"/>
  <c r="H108" i="16" l="1"/>
  <c r="H110" i="16"/>
  <c r="H102" i="16"/>
  <c r="H104" i="16"/>
  <c r="H99" i="16"/>
  <c r="H100" i="16"/>
  <c r="G45" i="21"/>
  <c r="H39" i="21" s="1"/>
  <c r="I39" i="21"/>
  <c r="H51" i="21"/>
  <c r="G32" i="21"/>
  <c r="H116" i="16"/>
  <c r="H109" i="16"/>
  <c r="H107" i="16"/>
  <c r="H115" i="16"/>
  <c r="H45" i="21" l="1"/>
  <c r="H44" i="21"/>
  <c r="H42" i="21"/>
  <c r="I45" i="21"/>
  <c r="H43" i="21"/>
  <c r="H41" i="21"/>
  <c r="H40" i="21"/>
  <c r="G57" i="16" l="1"/>
  <c r="G75" i="16" s="1"/>
  <c r="H56" i="16" l="1"/>
  <c r="H50" i="16"/>
  <c r="H49" i="16"/>
  <c r="H51" i="16"/>
  <c r="H48" i="16"/>
  <c r="H47" i="16"/>
  <c r="H111" i="16"/>
  <c r="H96" i="16"/>
  <c r="H82" i="16"/>
  <c r="H112" i="16" l="1"/>
  <c r="H55" i="18" l="1"/>
  <c r="H62" i="18" l="1"/>
  <c r="H48" i="18"/>
  <c r="H58" i="18"/>
  <c r="H61" i="18"/>
  <c r="H57" i="18"/>
  <c r="H71" i="18"/>
  <c r="H70" i="18"/>
  <c r="G15" i="18"/>
  <c r="I32" i="18"/>
  <c r="I29" i="18"/>
  <c r="I73" i="18"/>
  <c r="I43" i="18"/>
  <c r="I45" i="18"/>
  <c r="I46" i="18"/>
  <c r="I44" i="18"/>
  <c r="I49" i="18"/>
  <c r="I63" i="18"/>
  <c r="I59" i="18"/>
  <c r="H59" i="18"/>
  <c r="H63" i="18"/>
  <c r="H39" i="18"/>
  <c r="H45" i="18"/>
  <c r="H44" i="18"/>
  <c r="H46" i="18"/>
  <c r="I60" i="18"/>
  <c r="I41" i="18"/>
  <c r="I53" i="18"/>
  <c r="I56" i="18"/>
  <c r="I67" i="18"/>
  <c r="I54" i="18"/>
  <c r="I64" i="18"/>
  <c r="I52" i="18"/>
  <c r="I42" i="18"/>
  <c r="I66" i="18"/>
  <c r="I65" i="18"/>
  <c r="I40" i="18"/>
  <c r="I51" i="18"/>
  <c r="I50" i="18"/>
  <c r="I39" i="18"/>
  <c r="H50" i="18"/>
  <c r="H67" i="18"/>
  <c r="H42" i="18"/>
  <c r="G16" i="18"/>
  <c r="G20" i="18"/>
  <c r="G17" i="18"/>
  <c r="G19" i="18"/>
  <c r="G18" i="18"/>
  <c r="H73" i="18" l="1"/>
  <c r="H68" i="18"/>
  <c r="I68" i="18"/>
  <c r="G21" i="18"/>
  <c r="F40" i="16"/>
  <c r="U74" i="9"/>
  <c r="U73" i="9"/>
  <c r="U65" i="9"/>
  <c r="U64" i="9"/>
  <c r="U46" i="9"/>
  <c r="U45" i="9"/>
  <c r="U26" i="9"/>
  <c r="U25" i="9"/>
  <c r="U17" i="9"/>
  <c r="U16" i="9"/>
  <c r="R74" i="9"/>
  <c r="R73" i="9"/>
  <c r="R65" i="9"/>
  <c r="R64" i="9"/>
  <c r="R46" i="9"/>
  <c r="R45" i="9"/>
  <c r="R26" i="9"/>
  <c r="R25" i="9"/>
  <c r="R17" i="9"/>
  <c r="R16" i="9"/>
  <c r="O74" i="9"/>
  <c r="O73" i="9"/>
  <c r="L74" i="9"/>
  <c r="L73" i="9"/>
  <c r="I74" i="9"/>
  <c r="I73" i="9"/>
  <c r="F74" i="9"/>
  <c r="F73" i="9"/>
  <c r="O65" i="9"/>
  <c r="O64" i="9"/>
  <c r="L65" i="9"/>
  <c r="L64" i="9"/>
  <c r="I65" i="9"/>
  <c r="I64" i="9"/>
  <c r="F65" i="9"/>
  <c r="F64" i="9"/>
  <c r="O46" i="9"/>
  <c r="O45" i="9"/>
  <c r="L46" i="9"/>
  <c r="L45" i="9"/>
  <c r="I46" i="9"/>
  <c r="I45" i="9"/>
  <c r="F46" i="9"/>
  <c r="F45" i="9"/>
  <c r="O26" i="9"/>
  <c r="O25" i="9"/>
  <c r="L26" i="9"/>
  <c r="L25" i="9"/>
  <c r="I26" i="9"/>
  <c r="I25" i="9"/>
  <c r="F26" i="9"/>
  <c r="F25" i="9"/>
  <c r="O17" i="9"/>
  <c r="O16" i="9"/>
  <c r="L17" i="9"/>
  <c r="L16" i="9"/>
  <c r="I17" i="9"/>
  <c r="I16" i="9"/>
  <c r="F17" i="9"/>
  <c r="F16" i="9"/>
  <c r="I73" i="16" l="1"/>
  <c r="I51" i="16"/>
  <c r="I56" i="16"/>
  <c r="I50" i="16"/>
  <c r="I48" i="16"/>
  <c r="I47" i="16"/>
  <c r="I59" i="16"/>
  <c r="I49" i="16"/>
  <c r="I74" i="16"/>
  <c r="I62" i="16"/>
  <c r="G124" i="16"/>
  <c r="I70" i="16"/>
  <c r="I64" i="16"/>
  <c r="I65" i="16"/>
  <c r="I69" i="16"/>
  <c r="I68" i="16"/>
  <c r="I55" i="16"/>
  <c r="G34" i="16"/>
  <c r="G35" i="16"/>
  <c r="I53" i="16"/>
  <c r="I66" i="16"/>
  <c r="I67" i="16"/>
  <c r="I54" i="16"/>
  <c r="I60" i="16"/>
  <c r="I63" i="16"/>
  <c r="I61" i="16"/>
  <c r="I71" i="16"/>
  <c r="I72" i="16"/>
  <c r="I58" i="16"/>
  <c r="I57" i="16"/>
  <c r="H97" i="16"/>
  <c r="G37" i="16"/>
  <c r="H95" i="16"/>
  <c r="G38" i="16"/>
  <c r="G39" i="16"/>
  <c r="H113" i="16"/>
  <c r="H114" i="16"/>
  <c r="H101" i="16"/>
  <c r="H106" i="16"/>
  <c r="H81" i="16"/>
  <c r="H105" i="16"/>
  <c r="H94" i="16"/>
  <c r="H103" i="16"/>
  <c r="G36" i="16"/>
  <c r="G40" i="16" l="1"/>
  <c r="H66" i="18"/>
  <c r="H49" i="18"/>
  <c r="H54" i="18"/>
  <c r="H56" i="18"/>
  <c r="H53" i="18"/>
  <c r="H43" i="18"/>
  <c r="H52" i="18"/>
  <c r="H51" i="18"/>
  <c r="H40" i="18"/>
  <c r="H65" i="18"/>
  <c r="H64" i="18"/>
  <c r="H60" i="18"/>
  <c r="H41" i="18"/>
  <c r="I52" i="16" l="1"/>
  <c r="I75" i="16" s="1"/>
  <c r="H62" i="16" l="1"/>
  <c r="H73" i="16"/>
  <c r="H70" i="16"/>
  <c r="H74" i="16"/>
  <c r="H68" i="16"/>
  <c r="H69" i="16"/>
  <c r="H55" i="16"/>
  <c r="H64" i="16"/>
  <c r="H65" i="16"/>
  <c r="H52" i="16"/>
  <c r="H63" i="16"/>
  <c r="H54" i="16"/>
  <c r="H67" i="16"/>
  <c r="H57" i="16"/>
  <c r="H53" i="16"/>
  <c r="H61" i="16"/>
  <c r="H58" i="16"/>
  <c r="H71" i="16"/>
  <c r="H59" i="16"/>
  <c r="H72" i="16"/>
  <c r="H60" i="16"/>
  <c r="H66" i="16"/>
  <c r="H144" i="18" l="1"/>
  <c r="H103" i="18"/>
  <c r="H91" i="18"/>
  <c r="H155" i="18"/>
  <c r="H150" i="18"/>
  <c r="H99" i="18"/>
  <c r="H86" i="18"/>
  <c r="H110" i="18"/>
  <c r="H147" i="18"/>
  <c r="H141" i="18"/>
  <c r="H134" i="18"/>
  <c r="H130" i="18"/>
  <c r="H90" i="18"/>
  <c r="H104" i="18"/>
  <c r="H106" i="18"/>
  <c r="H116" i="18"/>
  <c r="H139" i="18"/>
  <c r="H107" i="18"/>
  <c r="H102" i="18"/>
  <c r="H129" i="18"/>
  <c r="H156" i="18"/>
  <c r="H145" i="18"/>
  <c r="H140" i="18"/>
  <c r="H157" i="18"/>
  <c r="H79" i="18"/>
  <c r="H128" i="18"/>
  <c r="H108" i="18"/>
  <c r="H124" i="18"/>
  <c r="H92" i="18"/>
  <c r="H127" i="18"/>
  <c r="H95" i="18"/>
  <c r="H125" i="18"/>
  <c r="H137" i="18"/>
  <c r="H111" i="18"/>
  <c r="H154" i="18"/>
  <c r="H105" i="18"/>
  <c r="H87" i="18"/>
  <c r="H109" i="18"/>
  <c r="H148" i="18"/>
  <c r="H135" i="18"/>
  <c r="H114" i="18"/>
  <c r="H138" i="18"/>
  <c r="H89" i="18"/>
  <c r="H132" i="18"/>
  <c r="H85" i="18"/>
  <c r="H83" i="18"/>
  <c r="H94" i="18"/>
  <c r="H113" i="18"/>
  <c r="H82" i="18"/>
  <c r="H84" i="18"/>
  <c r="H151" i="18"/>
  <c r="H93" i="18"/>
  <c r="H146" i="18"/>
  <c r="H126" i="18"/>
  <c r="H112" i="18"/>
  <c r="H100" i="18"/>
  <c r="H96" i="18"/>
  <c r="H149" i="18"/>
  <c r="H133" i="18"/>
  <c r="H98" i="18"/>
  <c r="H101" i="18"/>
  <c r="H80" i="18"/>
  <c r="H143" i="18"/>
  <c r="H136" i="18"/>
  <c r="H142" i="18"/>
  <c r="H131" i="18"/>
  <c r="H122" i="18"/>
  <c r="H123" i="18"/>
  <c r="H81" i="18"/>
  <c r="H97" i="18"/>
  <c r="H88" i="18"/>
  <c r="H152" i="18"/>
  <c r="H115" i="18"/>
  <c r="G121" i="18"/>
  <c r="H121" i="18" s="1"/>
  <c r="H153" i="18"/>
</calcChain>
</file>

<file path=xl/sharedStrings.xml><?xml version="1.0" encoding="utf-8"?>
<sst xmlns="http://schemas.openxmlformats.org/spreadsheetml/2006/main" count="1453" uniqueCount="382">
  <si>
    <t>F</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</si>
  <si>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</si>
  <si>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</si>
  <si>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</si>
  <si>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</si>
  <si>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</si>
  <si>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</si>
  <si>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</si>
  <si>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</si>
  <si>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</si>
  <si>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</si>
  <si>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</si>
  <si>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</si>
  <si>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</si>
  <si>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</si>
  <si>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</si>
  <si>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</si>
  <si>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</si>
  <si>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</si>
  <si>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</si>
  <si>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</si>
  <si>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</si>
  <si>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</si>
  <si>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</si>
  <si>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</si>
  <si>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</si>
  <si>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</si>
  <si>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</si>
  <si>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</si>
  <si>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</si>
  <si>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</si>
  <si>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</si>
  <si>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</si>
  <si>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ARRATIA</t>
  </si>
  <si>
    <t>BUSTURIALDEA</t>
  </si>
  <si>
    <t>LEA-ARTIBAI</t>
  </si>
  <si>
    <t>TXORIERRI</t>
  </si>
  <si>
    <t>Gernika-Lumo</t>
  </si>
  <si>
    <t>Urduña/Orduña</t>
  </si>
  <si>
    <t>Maruri-Jatabe</t>
  </si>
  <si>
    <t>Valle de Trápaga-Trapagaran</t>
  </si>
  <si>
    <t xml:space="preserve">           </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</si>
  <si>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</si>
  <si>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</si>
  <si>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</si>
  <si>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</si>
  <si>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</si>
  <si>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</si>
  <si>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</si>
  <si>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</si>
  <si>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</si>
  <si>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</si>
  <si>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EUROPA</t>
  </si>
  <si>
    <t>MAGREB</t>
  </si>
  <si>
    <t>ARGENTINA</t>
  </si>
  <si>
    <t>BOLIVIA</t>
  </si>
  <si>
    <t>Uribe Kosta</t>
  </si>
  <si>
    <t xml:space="preserve">Lemoa </t>
  </si>
  <si>
    <t>31-40</t>
  </si>
  <si>
    <t>41-50</t>
  </si>
  <si>
    <t>51-64</t>
  </si>
  <si>
    <t>(1)</t>
  </si>
  <si>
    <t>LEA IBARRA</t>
  </si>
  <si>
    <t>URIBE KOSTA</t>
  </si>
  <si>
    <t>Sopela</t>
  </si>
  <si>
    <t>T</t>
  </si>
  <si>
    <t>M</t>
  </si>
  <si>
    <t>H</t>
  </si>
  <si>
    <t>Na</t>
  </si>
  <si>
    <t>No</t>
  </si>
  <si>
    <t>07</t>
  </si>
  <si>
    <t>08</t>
  </si>
  <si>
    <t>09</t>
  </si>
  <si>
    <t>Abadiño</t>
  </si>
  <si>
    <t>Bakio</t>
  </si>
  <si>
    <t>BRASIL</t>
  </si>
  <si>
    <r>
      <t xml:space="preserve"> Uribe Kosta</t>
    </r>
    <r>
      <rPr>
        <vertAlign val="superscript"/>
        <sz val="9"/>
        <rFont val="Arial"/>
        <family val="2"/>
      </rPr>
      <t xml:space="preserve"> </t>
    </r>
  </si>
  <si>
    <t>Fruiz</t>
  </si>
  <si>
    <t>HONDURAS</t>
  </si>
  <si>
    <t>18-20</t>
  </si>
  <si>
    <t>21-30</t>
  </si>
  <si>
    <t>MUNGIALDE</t>
  </si>
  <si>
    <t>Mungialde</t>
  </si>
  <si>
    <t>≥ 65</t>
  </si>
  <si>
    <t>VENEZUELA</t>
  </si>
  <si>
    <t>Abanto y Ciérvana-Abanto Zierbena</t>
  </si>
  <si>
    <t>Basuri</t>
  </si>
  <si>
    <r>
      <t xml:space="preserve"> Bilbao </t>
    </r>
    <r>
      <rPr>
        <vertAlign val="superscript"/>
        <sz val="9"/>
        <rFont val="Arial"/>
        <family val="2"/>
      </rPr>
      <t>4</t>
    </r>
  </si>
  <si>
    <t>(4)</t>
  </si>
  <si>
    <t>Zaldibar</t>
  </si>
  <si>
    <t>Txorierri</t>
  </si>
  <si>
    <t>Elorrio</t>
  </si>
  <si>
    <t>Iurreta</t>
  </si>
  <si>
    <t xml:space="preserve"> Erandio </t>
  </si>
  <si>
    <t xml:space="preserve">Barakaldo </t>
  </si>
  <si>
    <t>Zamudio</t>
  </si>
  <si>
    <t>ASIA</t>
  </si>
  <si>
    <t>Artea</t>
  </si>
  <si>
    <t>Gordexola</t>
  </si>
  <si>
    <t>Gorliz</t>
  </si>
  <si>
    <t>Mungia</t>
  </si>
  <si>
    <t>Areatza</t>
  </si>
  <si>
    <t>Bedia</t>
  </si>
  <si>
    <t>Berango</t>
  </si>
  <si>
    <t xml:space="preserve">Ispaster </t>
  </si>
  <si>
    <t>Lemoa</t>
  </si>
  <si>
    <t>[1]</t>
  </si>
  <si>
    <r>
      <t>p</t>
    </r>
    <r>
      <rPr>
        <b/>
        <sz val="8"/>
        <color indexed="62"/>
        <rFont val="Arial"/>
        <family val="2"/>
      </rPr>
      <t>[2]</t>
    </r>
  </si>
  <si>
    <t>Arrankudiaga-Zollo</t>
  </si>
  <si>
    <t>Berriatua</t>
  </si>
  <si>
    <t>Etxebarria</t>
  </si>
  <si>
    <t>Larrabetzu</t>
  </si>
  <si>
    <t>Loiu</t>
  </si>
  <si>
    <t>Ubide</t>
  </si>
  <si>
    <t>Urduliz</t>
  </si>
  <si>
    <t>Karrantza Harana/ Valle de Carranza</t>
  </si>
  <si>
    <t>ANGOLA</t>
  </si>
  <si>
    <t>EL SALVADOR</t>
  </si>
  <si>
    <t>GUATEMALA</t>
  </si>
  <si>
    <t>GEORGIA</t>
  </si>
  <si>
    <t>IRLANDA</t>
  </si>
  <si>
    <t>ITALIA</t>
  </si>
  <si>
    <t>NIGERIA</t>
  </si>
  <si>
    <t>PORTUGAL</t>
  </si>
  <si>
    <t>SENEGAL</t>
  </si>
  <si>
    <t>Barrika</t>
  </si>
  <si>
    <t>Busturia</t>
  </si>
  <si>
    <t>Ereño</t>
  </si>
  <si>
    <t>Errigoiti</t>
  </si>
  <si>
    <t>Lemoiz</t>
  </si>
  <si>
    <t>Mañaria</t>
  </si>
  <si>
    <t>Muxika</t>
  </si>
  <si>
    <t>Otxandio</t>
  </si>
  <si>
    <t>Sondika</t>
  </si>
  <si>
    <t>Sopuerta</t>
  </si>
  <si>
    <t>Trucios-Turtzioz</t>
  </si>
  <si>
    <t>Zeanuri</t>
  </si>
  <si>
    <t>Ziortza-Bolibar</t>
  </si>
  <si>
    <t>ALEMANIA</t>
  </si>
  <si>
    <t>NEPAL</t>
  </si>
  <si>
    <t>Galdames</t>
  </si>
  <si>
    <t>Goirdexola</t>
  </si>
  <si>
    <t>Munitibar-Arbatzegi Gerrikaitz</t>
  </si>
  <si>
    <t xml:space="preserve"> Elorrio</t>
  </si>
  <si>
    <t xml:space="preserve">Zierbena </t>
  </si>
  <si>
    <t>LABURPENA</t>
  </si>
  <si>
    <t>LABURPEN KOADROA</t>
  </si>
  <si>
    <t>I. Arloa: GIZARTE BABESA</t>
  </si>
  <si>
    <t>I.C. Laguntza psikologikoaren gaineko datuak</t>
  </si>
  <si>
    <t>ESPARRU FORALA - 1 (OKORRA)</t>
  </si>
  <si>
    <r>
      <t xml:space="preserve">1. taula. </t>
    </r>
    <r>
      <rPr>
        <sz val="10"/>
        <rFont val="Arial"/>
        <family val="2"/>
      </rPr>
      <t>BFAren Laguntza Psikologikorako Zerbitzua. Bilakaera-serieak.</t>
    </r>
  </si>
  <si>
    <r>
      <rPr>
        <b/>
        <sz val="9"/>
        <color indexed="18"/>
        <rFont val="Arial"/>
        <family val="2"/>
      </rPr>
      <t>1.1.</t>
    </r>
    <r>
      <rPr>
        <sz val="9"/>
        <color indexed="18"/>
        <rFont val="Arial"/>
        <family val="2"/>
      </rPr>
      <t xml:space="preserve"> Artatutako pertsonak, sexuaren eta kasu motaren arabera. 2005-2024</t>
    </r>
  </si>
  <si>
    <r>
      <rPr>
        <b/>
        <sz val="9"/>
        <color indexed="18"/>
        <rFont val="Arial"/>
        <family val="2"/>
      </rPr>
      <t>1.2.</t>
    </r>
    <r>
      <rPr>
        <sz val="9"/>
        <color indexed="18"/>
        <rFont val="Arial"/>
        <family val="2"/>
      </rPr>
      <t xml:space="preserve"> Bikote-indarkeria eta familia barruko indarkeria: biktima helduak, sexuaren eta kasu motaren arabera. 2005-2024</t>
    </r>
  </si>
  <si>
    <r>
      <rPr>
        <b/>
        <sz val="9"/>
        <color indexed="18"/>
        <rFont val="Arial"/>
        <family val="2"/>
      </rPr>
      <t>1.3.</t>
    </r>
    <r>
      <rPr>
        <sz val="9"/>
        <color indexed="18"/>
        <rFont val="Arial"/>
        <family val="2"/>
      </rPr>
      <t xml:space="preserve"> Bikote-indarkeria: adierazle orokorrak (kasu berriak). 2007-2024</t>
    </r>
  </si>
  <si>
    <r>
      <rPr>
        <b/>
        <sz val="9"/>
        <color indexed="18"/>
        <rFont val="Arial"/>
        <family val="2"/>
      </rPr>
      <t>1.4</t>
    </r>
    <r>
      <rPr>
        <sz val="9"/>
        <color indexed="18"/>
        <rFont val="Arial"/>
        <family val="2"/>
      </rPr>
      <t>. Sexu-indarkeria: biktima helduak, sexuaren eta kasu motaren arabera. 2005-2024</t>
    </r>
  </si>
  <si>
    <r>
      <rPr>
        <b/>
        <sz val="9"/>
        <color indexed="18"/>
        <rFont val="Arial"/>
        <family val="2"/>
      </rPr>
      <t>1.5.</t>
    </r>
    <r>
      <rPr>
        <sz val="9"/>
        <color indexed="18"/>
        <rFont val="Arial"/>
        <family val="2"/>
      </rPr>
      <t xml:space="preserve"> Zeharkako biktimak, sexuaren eta kasu motaren arabera. 2007-2024</t>
    </r>
  </si>
  <si>
    <r>
      <rPr>
        <b/>
        <sz val="9"/>
        <color indexed="18"/>
        <rFont val="Arial"/>
        <family val="2"/>
      </rPr>
      <t>1.6.</t>
    </r>
    <r>
      <rPr>
        <sz val="9"/>
        <color indexed="18"/>
        <rFont val="Arial"/>
        <family val="2"/>
      </rPr>
      <t xml:space="preserve"> Erasotzaileak, sexuaren eta kasu motaren arabera. 2005-2024</t>
    </r>
  </si>
  <si>
    <r>
      <rPr>
        <b/>
        <sz val="9"/>
        <color indexed="18"/>
        <rFont val="Arial"/>
        <family val="2"/>
      </rPr>
      <t xml:space="preserve">1.7. </t>
    </r>
    <r>
      <rPr>
        <sz val="9"/>
        <color indexed="18"/>
        <rFont val="Arial"/>
        <family val="2"/>
      </rPr>
      <t>Biktima diren adingabeak, sexuaren eta kasu motaren arabera. 2005-2024</t>
    </r>
  </si>
  <si>
    <t>ESPARRU FORALA- 2 (BIKOTEKIDEAREN/BIKOTEKIDE OHIAREN INDARKERIA)</t>
  </si>
  <si>
    <r>
      <rPr>
        <b/>
        <sz val="9"/>
        <color indexed="18"/>
        <rFont val="Arial"/>
        <family val="2"/>
      </rPr>
      <t>2.1.</t>
    </r>
    <r>
      <rPr>
        <sz val="9"/>
        <color indexed="18"/>
        <rFont val="Arial"/>
        <family val="2"/>
      </rPr>
      <t xml:space="preserve"> Adinaren arabera (tarteak)</t>
    </r>
  </si>
  <si>
    <r>
      <rPr>
        <b/>
        <sz val="9"/>
        <color indexed="18"/>
        <rFont val="Arial"/>
        <family val="2"/>
      </rPr>
      <t>2.2.</t>
    </r>
    <r>
      <rPr>
        <sz val="9"/>
        <color indexed="18"/>
        <rFont val="Arial"/>
        <family val="2"/>
      </rPr>
      <t xml:space="preserve"> Emakume atzerritarren jaiotza-lekuaren arabera</t>
    </r>
  </si>
  <si>
    <r>
      <rPr>
        <b/>
        <sz val="9"/>
        <color indexed="18"/>
        <rFont val="Arial"/>
        <family val="2"/>
      </rPr>
      <t>2.3.</t>
    </r>
    <r>
      <rPr>
        <sz val="9"/>
        <color indexed="18"/>
        <rFont val="Arial"/>
        <family val="2"/>
      </rPr>
      <t xml:space="preserve"> Bizi den udalerriaren arabera</t>
    </r>
  </si>
  <si>
    <r>
      <rPr>
        <b/>
        <sz val="9"/>
        <color indexed="18"/>
        <rFont val="Arial"/>
        <family val="2"/>
      </rPr>
      <t>2.4.</t>
    </r>
    <r>
      <rPr>
        <sz val="9"/>
        <color indexed="18"/>
        <rFont val="Arial"/>
        <family val="2"/>
      </rPr>
      <t xml:space="preserve"> Ezgaitasunaren arabera</t>
    </r>
  </si>
  <si>
    <r>
      <rPr>
        <b/>
        <sz val="9"/>
        <color indexed="18"/>
        <rFont val="Arial"/>
        <family val="2"/>
      </rPr>
      <t>4.1.</t>
    </r>
    <r>
      <rPr>
        <sz val="9"/>
        <color indexed="18"/>
        <rFont val="Arial"/>
        <family val="2"/>
      </rPr>
      <t xml:space="preserve"> Adinaren arabera (tarteak)</t>
    </r>
  </si>
  <si>
    <r>
      <rPr>
        <b/>
        <sz val="9"/>
        <color indexed="18"/>
        <rFont val="Arial"/>
        <family val="2"/>
      </rPr>
      <t>4.2.</t>
    </r>
    <r>
      <rPr>
        <sz val="9"/>
        <color indexed="18"/>
        <rFont val="Arial"/>
        <family val="2"/>
      </rPr>
      <t xml:space="preserve"> Emakume atzerritarren jaiotza-lekuaren arabera</t>
    </r>
  </si>
  <si>
    <r>
      <rPr>
        <b/>
        <sz val="9"/>
        <color indexed="18"/>
        <rFont val="Arial"/>
        <family val="2"/>
      </rPr>
      <t>4.3.</t>
    </r>
    <r>
      <rPr>
        <sz val="9"/>
        <color indexed="18"/>
        <rFont val="Arial"/>
        <family val="2"/>
      </rPr>
      <t xml:space="preserve"> Bizi den udalerriaren arabera</t>
    </r>
  </si>
  <si>
    <r>
      <rPr>
        <b/>
        <sz val="9"/>
        <color indexed="18"/>
        <rFont val="Arial"/>
        <family val="2"/>
      </rPr>
      <t>4.4.</t>
    </r>
    <r>
      <rPr>
        <sz val="9"/>
        <color indexed="18"/>
        <rFont val="Arial"/>
        <family val="2"/>
      </rPr>
      <t xml:space="preserve"> Ezgaitasunaren arabera</t>
    </r>
  </si>
  <si>
    <r>
      <t xml:space="preserve">
2. taula. </t>
    </r>
    <r>
      <rPr>
        <sz val="10"/>
        <rFont val="Arial"/>
        <family val="2"/>
      </rPr>
      <t>BFAren Laguntza Psikologikorako Zerbitzua. Bikotekidearen/bikotekide ohiaren indarkeria. Emakume biktimen kasu berriak. 2024.</t>
    </r>
    <r>
      <rPr>
        <b/>
        <sz val="10"/>
        <rFont val="Arial"/>
        <family val="2"/>
      </rPr>
      <t xml:space="preserve">
</t>
    </r>
  </si>
  <si>
    <r>
      <t xml:space="preserve">3. taula. </t>
    </r>
    <r>
      <rPr>
        <sz val="10"/>
        <rFont val="Arial"/>
        <family val="2"/>
      </rPr>
      <t>BFAren Laguntza Psikologikorako Zerbitzua. Familia barruko indarkeria. Artatutako pertsonen kasu berriak, sexuaren eta erasotzailearekiko harremanaren arabera. 2024.</t>
    </r>
  </si>
  <si>
    <r>
      <t>4. taula.</t>
    </r>
    <r>
      <rPr>
        <sz val="10"/>
        <rFont val="Arial"/>
        <family val="2"/>
      </rPr>
      <t xml:space="preserve"> BFAren Laguntza Psikologikorako Zerbitzua. Familia barruko indarkeria. Emakume biktimen kasu berriak. 2024.</t>
    </r>
  </si>
  <si>
    <t>ESPARRU FORALA- 3 (FAMILIA BARRUKO INDARKERIA)</t>
  </si>
  <si>
    <t>ESPARRU FORALA- 4 (SEXU-INDARKERIA)</t>
  </si>
  <si>
    <r>
      <rPr>
        <b/>
        <sz val="9"/>
        <color indexed="18"/>
        <rFont val="Arial"/>
        <family val="2"/>
      </rPr>
      <t>6.1.</t>
    </r>
    <r>
      <rPr>
        <sz val="9"/>
        <color indexed="18"/>
        <rFont val="Arial"/>
        <family val="2"/>
      </rPr>
      <t xml:space="preserve"> Adinaren arabera (tarteak)</t>
    </r>
  </si>
  <si>
    <r>
      <rPr>
        <b/>
        <sz val="9"/>
        <color indexed="18"/>
        <rFont val="Arial"/>
        <family val="2"/>
      </rPr>
      <t>6.2.</t>
    </r>
    <r>
      <rPr>
        <sz val="9"/>
        <color indexed="18"/>
        <rFont val="Arial"/>
        <family val="2"/>
      </rPr>
      <t xml:space="preserve"> Emakume atzerritarren jaiotza-lekuaren arabera</t>
    </r>
  </si>
  <si>
    <r>
      <rPr>
        <b/>
        <sz val="9"/>
        <color indexed="18"/>
        <rFont val="Arial"/>
        <family val="2"/>
      </rPr>
      <t>6.3.</t>
    </r>
    <r>
      <rPr>
        <sz val="9"/>
        <color indexed="18"/>
        <rFont val="Arial"/>
        <family val="2"/>
      </rPr>
      <t xml:space="preserve"> Bizi den udalerriaren arabera</t>
    </r>
  </si>
  <si>
    <r>
      <rPr>
        <b/>
        <sz val="9"/>
        <color indexed="18"/>
        <rFont val="Arial"/>
        <family val="2"/>
      </rPr>
      <t>6.4.</t>
    </r>
    <r>
      <rPr>
        <sz val="9"/>
        <color indexed="18"/>
        <rFont val="Arial"/>
        <family val="2"/>
      </rPr>
      <t xml:space="preserve"> Ezgaitasunaren arabera</t>
    </r>
  </si>
  <si>
    <t>ESPARRU FORALA- 5 (ZEHARKAKO BIKTIMAK)</t>
  </si>
  <si>
    <r>
      <t xml:space="preserve">7.2. </t>
    </r>
    <r>
      <rPr>
        <sz val="9"/>
        <color indexed="18"/>
        <rFont val="Arial"/>
        <family val="2"/>
      </rPr>
      <t>Sexuaren eta jaiotza-lekuaren arabera</t>
    </r>
  </si>
  <si>
    <r>
      <t xml:space="preserve">5. taula. </t>
    </r>
    <r>
      <rPr>
        <sz val="10"/>
        <rFont val="Arial"/>
        <family val="2"/>
      </rPr>
      <t>BFAren Laguntza Psikologikorako Zerbitzua. Sexu-indarkeria. Artatutako pertsonen kasu berriak, sexuaren eta erasotzailearekiko harremanaren arabera. 2024.</t>
    </r>
  </si>
  <si>
    <r>
      <t xml:space="preserve">6. taula. </t>
    </r>
    <r>
      <rPr>
        <sz val="10"/>
        <rFont val="Arial"/>
        <family val="2"/>
      </rPr>
      <t>BFAren Laguntza Psikologikorako Zerbitzua. Sexu-indarkeria. Emakume biktimen kasu berriak. 2024.</t>
    </r>
  </si>
  <si>
    <r>
      <t>7. taula.</t>
    </r>
    <r>
      <rPr>
        <sz val="10"/>
        <rFont val="Arial"/>
        <family val="2"/>
      </rPr>
      <t xml:space="preserve"> BFAren Laguntza Psikologikorako Zerbitzua. Zeharkako biktimen kasu berriak. 2024.</t>
    </r>
  </si>
  <si>
    <t>ESPARRU FORALA- 6 (ERASOTZAILEAK)</t>
  </si>
  <si>
    <r>
      <t xml:space="preserve">9.1. </t>
    </r>
    <r>
      <rPr>
        <sz val="9"/>
        <color indexed="18"/>
        <rFont val="Arial"/>
        <family val="2"/>
      </rPr>
      <t>Adinaren eta indarkeria motaren arabera</t>
    </r>
  </si>
  <si>
    <r>
      <t xml:space="preserve">9.2. </t>
    </r>
    <r>
      <rPr>
        <sz val="9"/>
        <color indexed="18"/>
        <rFont val="Arial"/>
        <family val="2"/>
      </rPr>
      <t>Jaiotza-lekuaren arabera</t>
    </r>
  </si>
  <si>
    <r>
      <t xml:space="preserve">9.3. </t>
    </r>
    <r>
      <rPr>
        <sz val="9"/>
        <color indexed="18"/>
        <rFont val="Arial"/>
        <family val="2"/>
      </rPr>
      <t>Jaiotza-lekuaren eta indarkeria-motaren arabera</t>
    </r>
  </si>
  <si>
    <t>ESPARRU FORALA- 7 (ADINGABEAK)</t>
  </si>
  <si>
    <r>
      <t xml:space="preserve">10.1. </t>
    </r>
    <r>
      <rPr>
        <sz val="9"/>
        <color rgb="FF000080"/>
        <rFont val="Arial"/>
        <family val="2"/>
      </rPr>
      <t>Sexuaren eta indarkeria motaren arabera (testuingurua)</t>
    </r>
  </si>
  <si>
    <r>
      <t xml:space="preserve">10.2. </t>
    </r>
    <r>
      <rPr>
        <sz val="9"/>
        <color indexed="18"/>
        <rFont val="Arial"/>
        <family val="2"/>
      </rPr>
      <t>Sexuaren eta adinaren arabera</t>
    </r>
  </si>
  <si>
    <r>
      <t xml:space="preserve">9. taula. </t>
    </r>
    <r>
      <rPr>
        <sz val="10"/>
        <rFont val="Arial"/>
        <family val="2"/>
      </rPr>
      <t>BFAren Laguntza Psikologikorako Zerbitzua. Gizon erasotzaileen kasu berriak. 2024.</t>
    </r>
  </si>
  <si>
    <r>
      <t xml:space="preserve">8. taula. </t>
    </r>
    <r>
      <rPr>
        <sz val="10"/>
        <rFont val="Arial"/>
        <family val="2"/>
      </rPr>
      <t>BFAren Laguntza Psikologikorako Zerbitzua. Erasotzaileen kasu berriak, sexuaren eta indarkeria motaren arabera (biktimarekiko harremana). 2024.</t>
    </r>
  </si>
  <si>
    <r>
      <t xml:space="preserve">10. taula. </t>
    </r>
    <r>
      <rPr>
        <sz val="10"/>
        <rFont val="Arial"/>
        <family val="2"/>
      </rPr>
      <t>BFAren Laguntza Psikologikorako Zerbitzua. Adingabe biktimen kasu berriak. 2024.</t>
    </r>
  </si>
  <si>
    <t>UDALERRIEN ETA MANKOMUNITATEEN EREMUA</t>
  </si>
  <si>
    <r>
      <t xml:space="preserve">11. taula. </t>
    </r>
    <r>
      <rPr>
        <sz val="10"/>
        <rFont val="Arial"/>
        <family val="2"/>
      </rPr>
      <t>Laguntza psikologikoa. Laguntza psikologikoko zerbitzua duten Bizkaiko Lurralde Historikoko udalerriak eta mankomunitateak. Indarkeria-arazoak dituzten emakumeen kasu guztiak motaren arabera. 2024.</t>
    </r>
  </si>
  <si>
    <r>
      <t xml:space="preserve">12. taula. </t>
    </r>
    <r>
      <rPr>
        <sz val="10"/>
        <rFont val="Arial"/>
        <family val="2"/>
      </rPr>
      <t>Laguntza psikologikoa. Laguntza psikologikoko zerbitzua duten Bizkaiko Lurralde Historikoko udalerriak eta mankomunitateak. Bikotekidearen/bikotekide ohiaren indarkeria-arazoak dituzten emakumeen kasu berriak. 2024.</t>
    </r>
  </si>
  <si>
    <r>
      <t xml:space="preserve">13. taula. </t>
    </r>
    <r>
      <rPr>
        <sz val="10"/>
        <rFont val="Arial"/>
        <family val="2"/>
      </rPr>
      <t>Laguntza psikologikoa. Laguntza psikologikoko zerbitzua duten Bizkaiko Lurralde Historikoko udalerriak eta mankomunitateak. Familia barruko indarkeria-arazoak dituzten emakumeen kasu berriak. 2024.</t>
    </r>
  </si>
  <si>
    <r>
      <t xml:space="preserve">14. taula. </t>
    </r>
    <r>
      <rPr>
        <sz val="10"/>
        <rFont val="Arial"/>
        <family val="2"/>
      </rPr>
      <t>Laguntza psikologikoa. Laguntza psikologikoko zerbitzua duten Bizkaiko Lurralde Historikoko udalerriak eta mankomunitateak. Sexu-indarkeriako arazoak dituzten emakumeen kasu berriak. 2024.</t>
    </r>
  </si>
  <si>
    <t>FORU ETA UDAL ESPARRUAREN LABURPENA</t>
  </si>
  <si>
    <t>ERAKUNDEAK</t>
  </si>
  <si>
    <t>HARRERA</t>
  </si>
  <si>
    <t>LEGE AHOLK.</t>
  </si>
  <si>
    <t>LAGUNTZA 
PSIK.</t>
  </si>
  <si>
    <t>ARRETA KOMUNIT.</t>
  </si>
  <si>
    <t>FAM. ESK. HAR. GI ADINGABEAK</t>
  </si>
  <si>
    <t>BIZKAIKO FORU ALDUNDIA</t>
  </si>
  <si>
    <t>MANKOMUNITATEETAKO ESPARRUAREN LABURPENA</t>
  </si>
  <si>
    <t>ENKARTERRIAK</t>
  </si>
  <si>
    <t>DURANGOKO MERINALDEA</t>
  </si>
  <si>
    <r>
      <t xml:space="preserve">1.1. </t>
    </r>
    <r>
      <rPr>
        <u/>
        <sz val="9"/>
        <rFont val="Arial"/>
        <family val="2"/>
      </rPr>
      <t>Artatutako pertsonak, sexuaren eta kasu motaren arabera. 2005-2024</t>
    </r>
  </si>
  <si>
    <t>ARTATUTAKO</t>
  </si>
  <si>
    <t>PERTSONAK</t>
  </si>
  <si>
    <t>Artatutako pertsonak, guztira</t>
  </si>
  <si>
    <t xml:space="preserve">Kasu berriak* </t>
  </si>
  <si>
    <t>*Urte horretan hasitako edo berriro zabaldutako kasuak.</t>
  </si>
  <si>
    <t>Iturria: Indarkeria Matxistatik Babesteko eta Familiei Laguntzeko Zerbitzua. Enplegua, Gizarte Kohesioa eta Berdintasuna Sustatzeko Saila. Bizkaiko Foru Aldundia.</t>
  </si>
  <si>
    <t>G</t>
  </si>
  <si>
    <t>E</t>
  </si>
  <si>
    <t>Gi</t>
  </si>
  <si>
    <t>BIKOTE INDARKERIA
ETA FAMILIA BARRUKOA</t>
  </si>
  <si>
    <r>
      <t xml:space="preserve">1.2. </t>
    </r>
    <r>
      <rPr>
        <u/>
        <sz val="9"/>
        <rFont val="Arial"/>
        <family val="2"/>
      </rPr>
      <t>Bikote-indarkeria eta familia barruko indarkeria: biktima helduak, sexuaren eta kasu motaren arabera. 2005-2024</t>
    </r>
  </si>
  <si>
    <r>
      <t xml:space="preserve">1.3. </t>
    </r>
    <r>
      <rPr>
        <u/>
        <sz val="9"/>
        <rFont val="Arial"/>
        <family val="2"/>
      </rPr>
      <t>Bikote-indarkeria: adierazle orokorrak (kasu berriak). 2007-2024</t>
    </r>
  </si>
  <si>
    <t>BIKOTEKIDEAREN/BIKOTEKIDE OHIAREN INDARKERIA (KASU BERRIAK)</t>
  </si>
  <si>
    <t>Guztira pertsonak</t>
  </si>
  <si>
    <t>Emakume kop.</t>
  </si>
  <si>
    <t>Seme-alabak ardurapean dituzten emak. kop.</t>
  </si>
  <si>
    <t>Bataz besteko adina</t>
  </si>
  <si>
    <t>30 urte baino gutxiagoko emakumeen %</t>
  </si>
  <si>
    <r>
      <t xml:space="preserve">1.4. </t>
    </r>
    <r>
      <rPr>
        <u/>
        <sz val="9"/>
        <rFont val="Arial"/>
        <family val="2"/>
      </rPr>
      <t>Sexu-indarkeria: biktima helduak, sexuaren eta kasu motaren arabera. 2005-2024</t>
    </r>
  </si>
  <si>
    <t>*Urte horretan hasitako kasuak.</t>
  </si>
  <si>
    <r>
      <rPr>
        <u/>
        <sz val="8"/>
        <rFont val="Arial"/>
        <family val="2"/>
      </rPr>
      <t>Oharra:</t>
    </r>
    <r>
      <rPr>
        <sz val="8"/>
        <rFont val="Arial"/>
        <family val="2"/>
      </rPr>
      <t xml:space="preserve"> 2023ra arte (2023a barne), datuak bikotekiaren edo familiaren eremutik kanpoko sexu-indarkeria kasuak soilik biltzen zituen. 2024tik aurrera, senideek eragindako sexu-indarkeriaren kasuak ere biltzen ditu (37 emakume biktima eta 3 gizon biktima).</t>
    </r>
  </si>
  <si>
    <r>
      <t xml:space="preserve">1.5. </t>
    </r>
    <r>
      <rPr>
        <u/>
        <sz val="9"/>
        <rFont val="Arial"/>
        <family val="2"/>
      </rPr>
      <t>Zeharkako biktimak, sexuaren eta kasu motaren arabera. 2007-2024</t>
    </r>
  </si>
  <si>
    <r>
      <t xml:space="preserve">1.6. </t>
    </r>
    <r>
      <rPr>
        <u/>
        <sz val="9"/>
        <rFont val="Arial"/>
        <family val="2"/>
      </rPr>
      <t>Erasotzaileak, sexuaren eta kasu motaren arabera. 2005-2024</t>
    </r>
  </si>
  <si>
    <r>
      <t xml:space="preserve">1.7. </t>
    </r>
    <r>
      <rPr>
        <u/>
        <sz val="9"/>
        <rFont val="Arial"/>
        <family val="2"/>
      </rPr>
      <t>Biktima diren adingabeak, sexuaren eta kasu motaren arabera. 2005-2024</t>
    </r>
  </si>
  <si>
    <t>Adingabeak, guztira</t>
  </si>
  <si>
    <t>Datuak hobeto ikus daitezen hurrengo izendegia erabili da taulen goiburuan: G-Guztira / E-Emakumea / Gi-Gizona / N-Neska / M-Mutila</t>
  </si>
  <si>
    <t>N</t>
  </si>
  <si>
    <r>
      <t xml:space="preserve">2.1. </t>
    </r>
    <r>
      <rPr>
        <u/>
        <sz val="9"/>
        <rFont val="Arial"/>
        <family val="2"/>
      </rPr>
      <t>Adinaren arabera (tarteak)</t>
    </r>
  </si>
  <si>
    <t xml:space="preserve">GUZTIRA </t>
  </si>
  <si>
    <t>Iturria: Indarkeria Matxistatik Babesteko eta Familiei Laguntzeko Zerbitzua.</t>
  </si>
  <si>
    <t>Enplegua, Gizarte Kohesioa eta Berdintasuna Sustatzeko Saila. Bizkaiko Foru Aldundia.</t>
  </si>
  <si>
    <t>ADINA</t>
  </si>
  <si>
    <t>Emakumeak</t>
  </si>
  <si>
    <r>
      <t xml:space="preserve">2.2. </t>
    </r>
    <r>
      <rPr>
        <u/>
        <sz val="9"/>
        <rFont val="Arial"/>
        <family val="2"/>
      </rPr>
      <t>Emakume atzerritarren jaiotza-lekuaren arabera</t>
    </r>
  </si>
  <si>
    <t xml:space="preserve">JAIOTZA-LEKUA </t>
  </si>
  <si>
    <t>Emakume guztizk.ren gaineko  %</t>
  </si>
  <si>
    <t>EB 27</t>
  </si>
  <si>
    <t>FRANTZIA</t>
  </si>
  <si>
    <t>ERRUMANIA</t>
  </si>
  <si>
    <t>GAINERAKO EUROPA</t>
  </si>
  <si>
    <t>UKRAINA</t>
  </si>
  <si>
    <t>ERRUSIA</t>
  </si>
  <si>
    <t>AFRIKA</t>
  </si>
  <si>
    <t>ALJERIA</t>
  </si>
  <si>
    <t>MAROKO</t>
  </si>
  <si>
    <t>GAINERAKO AFRIKA</t>
  </si>
  <si>
    <t>KAMERUN</t>
  </si>
  <si>
    <t>KONGO</t>
  </si>
  <si>
    <t>EKUATORE GINEA</t>
  </si>
  <si>
    <t>AMERIKA</t>
  </si>
  <si>
    <t>LATINOAMERIKA</t>
  </si>
  <si>
    <t>TXILE</t>
  </si>
  <si>
    <t>KOLONBIA</t>
  </si>
  <si>
    <t>KUBA</t>
  </si>
  <si>
    <t>NIKARAGUA</t>
  </si>
  <si>
    <t>PARAGUAI</t>
  </si>
  <si>
    <t>PERU</t>
  </si>
  <si>
    <t>DOMINIKAR ERREPUBLIKA</t>
  </si>
  <si>
    <t>AEB eta KANADA</t>
  </si>
  <si>
    <t>TXINA</t>
  </si>
  <si>
    <t>EZEZAGUNA</t>
  </si>
  <si>
    <t>GUZTIRA</t>
  </si>
  <si>
    <r>
      <t xml:space="preserve">2.3. </t>
    </r>
    <r>
      <rPr>
        <u/>
        <sz val="9"/>
        <rFont val="Arial"/>
        <family val="2"/>
      </rPr>
      <t>Bizi den udalerriaren arabera</t>
    </r>
  </si>
  <si>
    <t>UDALERRIA</t>
  </si>
  <si>
    <r>
      <t xml:space="preserve">2.4. </t>
    </r>
    <r>
      <rPr>
        <u/>
        <sz val="9"/>
        <rFont val="Arial"/>
        <family val="2"/>
      </rPr>
      <t>Ezgaitasunaren arabera</t>
    </r>
  </si>
  <si>
    <t>Ezgaitasunarekin*</t>
  </si>
  <si>
    <t>Guztien gain % (bikote/bikoite ohiaren indarkeria)</t>
  </si>
  <si>
    <t>* Egiaztatua edo ez egiaztatua.</t>
  </si>
  <si>
    <t>ERASOTZAILEAREN HARREMANA</t>
  </si>
  <si>
    <t>Aurreko ahaidea</t>
  </si>
  <si>
    <t>Ondorengo ahaidea</t>
  </si>
  <si>
    <t>Bestelakoak</t>
  </si>
  <si>
    <t>Guztira</t>
  </si>
  <si>
    <t>Gizonak</t>
  </si>
  <si>
    <r>
      <t>4.1.</t>
    </r>
    <r>
      <rPr>
        <u/>
        <sz val="9"/>
        <rFont val="Arial"/>
        <family val="2"/>
      </rPr>
      <t xml:space="preserve"> Adinaren arabera (tarteak)</t>
    </r>
  </si>
  <si>
    <r>
      <t xml:space="preserve">4.2. </t>
    </r>
    <r>
      <rPr>
        <u/>
        <sz val="9"/>
        <rFont val="Arial"/>
        <family val="2"/>
      </rPr>
      <t>Emakume atzerritarren jaiotza-lekuaren arabera</t>
    </r>
  </si>
  <si>
    <t>EKUADOR</t>
  </si>
  <si>
    <r>
      <t xml:space="preserve">4.3. </t>
    </r>
    <r>
      <rPr>
        <u/>
        <sz val="9"/>
        <rFont val="Arial"/>
        <family val="2"/>
      </rPr>
      <t>Bizi den udalerriaren arabera</t>
    </r>
  </si>
  <si>
    <r>
      <t xml:space="preserve">4.4. </t>
    </r>
    <r>
      <rPr>
        <u/>
        <sz val="9"/>
        <rFont val="Arial"/>
        <family val="2"/>
      </rPr>
      <t>Ezgaitasunaren arabera</t>
    </r>
  </si>
  <si>
    <t>Guztien gain  % 
(Familia barruko indarkeria)</t>
  </si>
  <si>
    <t>ERASOTZAILEAREKIKO HARREMANA</t>
  </si>
  <si>
    <t>Ahaidea</t>
  </si>
  <si>
    <t>Inguruko pertsonak</t>
  </si>
  <si>
    <t>Burua, lankidea, irakaslea, entrenatzailea</t>
  </si>
  <si>
    <t>Adiskidetasuna</t>
  </si>
  <si>
    <t>Pertsona ezaguna, harremanik gabe</t>
  </si>
  <si>
    <t>Beste kasu batzuk</t>
  </si>
  <si>
    <t>Pertsona ezezaguna</t>
  </si>
  <si>
    <t>Taldea (ezezagunak)</t>
  </si>
  <si>
    <t>Taldea (ezagunak)</t>
  </si>
  <si>
    <r>
      <t>6.1.</t>
    </r>
    <r>
      <rPr>
        <u/>
        <sz val="9"/>
        <rFont val="Arial"/>
        <family val="2"/>
      </rPr>
      <t>Adinaren arabera (tarteak)</t>
    </r>
  </si>
  <si>
    <r>
      <t xml:space="preserve">6.2. </t>
    </r>
    <r>
      <rPr>
        <u/>
        <sz val="9"/>
        <rFont val="Arial"/>
        <family val="2"/>
      </rPr>
      <t>Emakume atzerritarren jaiotza-lekuaren arabera</t>
    </r>
  </si>
  <si>
    <t>JAIOTZA-LEKUA</t>
  </si>
  <si>
    <t>Emakume guzt. gain  %</t>
  </si>
  <si>
    <t>HUNGARIA</t>
  </si>
  <si>
    <t>TUNISIA</t>
  </si>
  <si>
    <t>PAKISTAN</t>
  </si>
  <si>
    <r>
      <t xml:space="preserve">6.3. </t>
    </r>
    <r>
      <rPr>
        <u/>
        <sz val="9"/>
        <rFont val="Arial"/>
        <family val="2"/>
      </rPr>
      <t>Bizi den udalerriaren arabera</t>
    </r>
  </si>
  <si>
    <r>
      <t xml:space="preserve">6.4. </t>
    </r>
    <r>
      <rPr>
        <u/>
        <sz val="9"/>
        <rFont val="Arial"/>
        <family val="2"/>
      </rPr>
      <t>Ezgaitasunaren arabera</t>
    </r>
  </si>
  <si>
    <t>Guztien gain  % (sexu-indarkeria)</t>
  </si>
  <si>
    <t>Bikote/bikote ohiaren indarkeria</t>
  </si>
  <si>
    <t>Familia barruko indarkeria</t>
  </si>
  <si>
    <t>Sexu-indarkeria</t>
  </si>
  <si>
    <t>* Arretaren aringarria: zuzeneko biktimak jasandako indarkeria mota</t>
  </si>
  <si>
    <r>
      <t xml:space="preserve">7.1. </t>
    </r>
    <r>
      <rPr>
        <u/>
        <sz val="9"/>
        <rFont val="Arial"/>
        <family val="2"/>
      </rPr>
      <t>Sexuaren eta arretaren aringarriaren arabera*</t>
    </r>
  </si>
  <si>
    <r>
      <t xml:space="preserve">7.2. </t>
    </r>
    <r>
      <rPr>
        <u/>
        <sz val="9"/>
        <rFont val="Arial"/>
        <family val="2"/>
      </rPr>
      <t>Sexuaren eta jaiotza-lekuaren arabera</t>
    </r>
  </si>
  <si>
    <t>EAE eta beste AAEE batzuk</t>
  </si>
  <si>
    <t>Atzerritarra</t>
  </si>
  <si>
    <t>Bikotekidea/bikotekide ohia</t>
  </si>
  <si>
    <t>Ezkontide/Bikotekide/Senargai ohia</t>
  </si>
  <si>
    <t>Familia barrukoa</t>
  </si>
  <si>
    <t>Ezkontidea/Bikotekidea/Senargaia</t>
  </si>
  <si>
    <t>Sexu-indarkeria*</t>
  </si>
  <si>
    <t>*Sexu-indarkeria aurreko bi esparruetatik kanpo</t>
  </si>
  <si>
    <r>
      <rPr>
        <b/>
        <u/>
        <sz val="9"/>
        <rFont val="Arial"/>
        <family val="2"/>
      </rPr>
      <t>9.1.</t>
    </r>
    <r>
      <rPr>
        <u/>
        <sz val="9"/>
        <rFont val="Arial"/>
        <family val="2"/>
      </rPr>
      <t xml:space="preserve"> Adinaren eta indarkeria motaren arabera</t>
    </r>
  </si>
  <si>
    <r>
      <t xml:space="preserve">9.2. </t>
    </r>
    <r>
      <rPr>
        <u/>
        <sz val="9"/>
        <rFont val="Arial"/>
        <family val="2"/>
      </rPr>
      <t>Jaiotza-lekuaren arabera</t>
    </r>
  </si>
  <si>
    <t>EAE eta beste EEAA</t>
  </si>
  <si>
    <t>Atzerria</t>
  </si>
  <si>
    <r>
      <t xml:space="preserve">9.3. </t>
    </r>
    <r>
      <rPr>
        <u/>
        <sz val="9"/>
        <rFont val="Arial"/>
        <family val="2"/>
      </rPr>
      <t>Jaiotza-lekuaren eta indarkeria-motaren arabera</t>
    </r>
  </si>
  <si>
    <t>EAE eta beste EEAA batzuk</t>
  </si>
  <si>
    <t>Bikote ind.</t>
  </si>
  <si>
    <t>Familia barruko ind.</t>
  </si>
  <si>
    <t>Sexu-ind.</t>
  </si>
  <si>
    <r>
      <rPr>
        <b/>
        <u/>
        <sz val="9"/>
        <rFont val="Arial"/>
        <family val="2"/>
      </rPr>
      <t xml:space="preserve">10.1. </t>
    </r>
    <r>
      <rPr>
        <u/>
        <sz val="9"/>
        <rFont val="Arial"/>
        <family val="2"/>
      </rPr>
      <t>Sexuaren eta indarkeria motaren arabera (testuingurua)</t>
    </r>
  </si>
  <si>
    <r>
      <t>Amaren kontrako genero indarkeria</t>
    </r>
    <r>
      <rPr>
        <vertAlign val="superscript"/>
        <sz val="9"/>
        <rFont val="Arial"/>
        <family val="2"/>
      </rPr>
      <t>(1)</t>
    </r>
  </si>
  <si>
    <r>
      <rPr>
        <vertAlign val="superscript"/>
        <sz val="8"/>
        <rFont val="Arial"/>
        <family val="2"/>
      </rPr>
      <t>(1)</t>
    </r>
    <r>
      <rPr>
        <sz val="8"/>
        <rFont val="Arial"/>
        <family val="2"/>
      </rPr>
      <t xml:space="preserve"> Amaren aurkako genero-indarkeriaren kasuak (Lege Integrala)</t>
    </r>
  </si>
  <si>
    <r>
      <rPr>
        <vertAlign val="superscript"/>
        <sz val="8"/>
        <rFont val="Arial"/>
        <family val="2"/>
      </rPr>
      <t>(2)</t>
    </r>
    <r>
      <rPr>
        <sz val="8"/>
        <rFont val="Arial"/>
        <family val="2"/>
      </rPr>
      <t xml:space="preserve"> Adingabearen bikotekideak/bikotekide ohiak eragindako indarkeria-kasuak</t>
    </r>
  </si>
  <si>
    <r>
      <t>Bikotekide/bikotekide ohiaren indarkeria.</t>
    </r>
    <r>
      <rPr>
        <vertAlign val="superscript"/>
        <sz val="9"/>
        <rFont val="Arial"/>
        <family val="2"/>
      </rPr>
      <t>(2)</t>
    </r>
  </si>
  <si>
    <t>Neskak</t>
  </si>
  <si>
    <t>Mutilak</t>
  </si>
  <si>
    <r>
      <t>10.2.</t>
    </r>
    <r>
      <rPr>
        <u/>
        <sz val="9"/>
        <rFont val="Arial"/>
        <family val="2"/>
      </rPr>
      <t xml:space="preserve"> Sexu eta adinaren arabera</t>
    </r>
  </si>
  <si>
    <t>5 urtetik beherakoa</t>
  </si>
  <si>
    <t>6 urte</t>
  </si>
  <si>
    <t>7 urte</t>
  </si>
  <si>
    <t>8 urte</t>
  </si>
  <si>
    <t>9 urte</t>
  </si>
  <si>
    <t>10 urte</t>
  </si>
  <si>
    <t>11 urte</t>
  </si>
  <si>
    <t>12 urte</t>
  </si>
  <si>
    <t>13 urte</t>
  </si>
  <si>
    <t>14 urte</t>
  </si>
  <si>
    <t>15 urte</t>
  </si>
  <si>
    <t>16 urte</t>
  </si>
  <si>
    <t>17 urte</t>
  </si>
  <si>
    <t>Bikote/bik. ohia</t>
  </si>
  <si>
    <t>Sexu indarkeria</t>
  </si>
  <si>
    <t>Guztira indarkeriarekin</t>
  </si>
  <si>
    <r>
      <t xml:space="preserve">Indarkeria arazoengatik lagundutako emak. </t>
    </r>
    <r>
      <rPr>
        <b/>
        <vertAlign val="superscript"/>
        <sz val="8"/>
        <rFont val="Arial"/>
        <family val="2"/>
      </rPr>
      <t>3</t>
    </r>
  </si>
  <si>
    <t>40 ord.</t>
  </si>
  <si>
    <t>140 ord.</t>
  </si>
  <si>
    <t>8 ord.</t>
  </si>
  <si>
    <t>100 ord.</t>
  </si>
  <si>
    <t>9 - 12 ord.</t>
  </si>
  <si>
    <t>96 ord.</t>
  </si>
  <si>
    <t>120 ord.</t>
  </si>
  <si>
    <t>48 ord.</t>
  </si>
  <si>
    <t>188 ord.</t>
  </si>
  <si>
    <t>32 ord.</t>
  </si>
  <si>
    <t>24 ord.</t>
  </si>
  <si>
    <t>64 ord.</t>
  </si>
  <si>
    <t>52 ord.</t>
  </si>
  <si>
    <t>Iturria: BLHko udalerri eta mankomunitateak.</t>
  </si>
  <si>
    <t>Geuk landutako datuak.</t>
  </si>
  <si>
    <t>EZAUGARRIAK (%)</t>
  </si>
  <si>
    <t>Atzerrian jaiotakoa</t>
  </si>
  <si>
    <t>18 urte baino gutxiago</t>
  </si>
  <si>
    <t>18 eta 64 urte bitartean</t>
  </si>
  <si>
    <t xml:space="preserve">65 urte edo gehiago </t>
  </si>
  <si>
    <t>Ezgaitasunarekin</t>
  </si>
  <si>
    <t>Erakundeak (Foru Aldundia, udalak eta mankomunitateak) eta horien baliabideen erabilgarritasuna: Harrera baliabide espezifikoak (Pisuak/Zentroak), Lege Aholkularitza, Laguntza Psikologikoa, Arreta Komunitarioa (esku-hartze sozioedukatibo eta psikosozialeko programak), Adingabeak eta Sexu-indarkeriaren biktimei arreta osoa emateko zerbitzua. Bizkaia. 2024.</t>
  </si>
  <si>
    <t>SEXU-INDARKERIA</t>
  </si>
  <si>
    <t>MEXIKO</t>
  </si>
  <si>
    <r>
      <t xml:space="preserve">7.1. </t>
    </r>
    <r>
      <rPr>
        <sz val="9"/>
        <color indexed="18"/>
        <rFont val="Arial"/>
        <family val="2"/>
      </rPr>
      <t>Sexuaren eta arretaren aringarriaren arabera</t>
    </r>
  </si>
  <si>
    <t>Indarkeria senideen partetik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</si>
</sst>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s>
  <fonts count="76"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0"/>
      <color indexed="18"/>
      <name val="Arial"/>
      <family val="2"/>
    </font>
    <font>
      <b/>
      <sz val="8"/>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9"/>
      <color indexed="16"/>
      <name val="Arial"/>
      <family val="2"/>
    </font>
    <font>
      <sz val="10"/>
      <color indexed="16"/>
      <name val="Arial"/>
      <family val="2"/>
    </font>
    <font>
      <sz val="10"/>
      <color indexed="18"/>
      <name val="Arial"/>
      <family val="2"/>
    </font>
    <font>
      <b/>
      <sz val="8"/>
      <name val="Arial"/>
      <family val="2"/>
    </font>
    <font>
      <sz val="10"/>
      <color indexed="10"/>
      <name val="Arial"/>
      <family val="2"/>
    </font>
    <font>
      <u/>
      <sz val="9"/>
      <name val="Arial"/>
      <family val="2"/>
    </font>
    <font>
      <sz val="8"/>
      <color indexed="62"/>
      <name val="Arial"/>
      <family val="2"/>
    </font>
    <font>
      <b/>
      <sz val="9"/>
      <color indexed="17"/>
      <name val="Arial"/>
      <family val="2"/>
    </font>
    <font>
      <sz val="9"/>
      <color indexed="18"/>
      <name val="Arial"/>
      <family val="2"/>
    </font>
    <font>
      <b/>
      <sz val="9"/>
      <color indexed="18"/>
      <name val="Arial"/>
      <family val="2"/>
    </font>
    <font>
      <b/>
      <sz val="7"/>
      <name val="Arial"/>
      <family val="2"/>
    </font>
    <font>
      <sz val="7"/>
      <name val="Arial"/>
      <family val="2"/>
    </font>
    <font>
      <b/>
      <i/>
      <sz val="8"/>
      <name val="Arial"/>
      <family val="2"/>
    </font>
    <font>
      <b/>
      <vertAlign val="superscript"/>
      <sz val="9"/>
      <name val="Arial"/>
      <family val="2"/>
    </font>
    <font>
      <b/>
      <sz val="10"/>
      <color rgb="FF00B050"/>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vertAlign val="superscript"/>
      <sz val="9"/>
      <color theme="1"/>
      <name val="Arial"/>
      <family val="2"/>
    </font>
    <font>
      <sz val="9"/>
      <color theme="1"/>
      <name val="Arial"/>
      <family val="2"/>
    </font>
    <font>
      <b/>
      <sz val="8"/>
      <color rgb="FF333399"/>
      <name val="Wingdings 3"/>
      <family val="1"/>
      <charset val="2"/>
    </font>
    <font>
      <b/>
      <sz val="9"/>
      <color theme="5" tint="-0.249977111117893"/>
      <name val="Arial"/>
      <family val="2"/>
    </font>
    <font>
      <b/>
      <sz val="8"/>
      <color indexed="62"/>
      <name val="Arial"/>
      <family val="2"/>
    </font>
    <font>
      <sz val="9"/>
      <color rgb="FFFF0000"/>
      <name val="Arial"/>
      <family val="2"/>
    </font>
    <font>
      <sz val="10"/>
      <color rgb="FF0000FF"/>
      <name val="Arial"/>
      <family val="2"/>
    </font>
    <font>
      <b/>
      <sz val="8"/>
      <color theme="4" tint="-0.249977111117893"/>
      <name val="Arial"/>
      <family val="2"/>
    </font>
    <font>
      <b/>
      <u/>
      <sz val="9"/>
      <color rgb="FFFF0000"/>
      <name val="Arial"/>
      <family val="2"/>
    </font>
    <font>
      <sz val="9"/>
      <color rgb="FF00B050"/>
      <name val="Arial"/>
      <family val="2"/>
    </font>
    <font>
      <i/>
      <sz val="9"/>
      <color rgb="FF00B050"/>
      <name val="Arial"/>
      <family val="2"/>
    </font>
    <font>
      <sz val="8"/>
      <color theme="8" tint="-0.499984740745262"/>
      <name val="Arial"/>
      <family val="2"/>
    </font>
    <font>
      <b/>
      <sz val="9"/>
      <color rgb="FF000080"/>
      <name val="Arial"/>
      <family val="2"/>
    </font>
    <font>
      <sz val="9"/>
      <color rgb="FF000080"/>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vertAlign val="superscript"/>
      <sz val="8"/>
      <name val="Arial"/>
      <family val="2"/>
    </font>
    <font>
      <sz val="9"/>
      <color theme="0" tint="-0.34998626667073579"/>
      <name val="Arial"/>
      <family val="2"/>
    </font>
    <font>
      <u/>
      <sz val="8"/>
      <name val="Arial"/>
      <family val="2"/>
    </font>
    <font>
      <sz val="8"/>
      <color rgb="FF0070C0"/>
      <name val="Arial"/>
      <family val="2"/>
    </font>
    <font>
      <b/>
      <sz val="10"/>
      <color indexed="10"/>
      <name val="Arial"/>
      <family val="2"/>
    </font>
  </fonts>
  <fills count="12">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style="thin">
        <color indexed="64"/>
      </left>
      <right style="thin">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right style="thin">
        <color indexed="64"/>
      </right>
      <top style="hair">
        <color theme="1" tint="0.499984740745262"/>
      </top>
      <bottom style="hair">
        <color indexed="64"/>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1" tint="0.499984740745262"/>
      </top>
      <bottom style="hair">
        <color theme="0" tint="-0.499984740745262"/>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theme="1" tint="0.499984740745262"/>
      </top>
      <bottom/>
      <diagonal/>
    </border>
    <border>
      <left/>
      <right/>
      <top style="hair">
        <color theme="1" tint="0.499984740745262"/>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style="hair">
        <color indexed="64"/>
      </right>
      <top style="hair">
        <color indexed="22"/>
      </top>
      <bottom style="hair">
        <color indexed="22"/>
      </bottom>
      <diagonal/>
    </border>
    <border>
      <left/>
      <right style="thin">
        <color indexed="64"/>
      </right>
      <top/>
      <bottom style="hair">
        <color theme="0" tint="-0.34998626667073579"/>
      </bottom>
      <diagonal/>
    </border>
    <border>
      <left style="hair">
        <color indexed="64"/>
      </left>
      <right style="thin">
        <color indexed="64"/>
      </right>
      <top/>
      <bottom style="hair">
        <color theme="0" tint="-0.34998626667073579"/>
      </bottom>
      <diagonal/>
    </border>
    <border>
      <left/>
      <right style="thin">
        <color indexed="64"/>
      </right>
      <top style="thin">
        <color indexed="64"/>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1" tint="0.499984740745262"/>
      </top>
      <bottom style="hair">
        <color theme="0" tint="-0.34998626667073579"/>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theme="1" tint="0.499984740745262"/>
      </top>
      <bottom style="hair">
        <color indexed="64"/>
      </bottom>
      <diagonal/>
    </border>
    <border>
      <left/>
      <right/>
      <top style="hair">
        <color theme="1" tint="0.499984740745262"/>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s>
  <cellStyleXfs count="6">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48" fillId="0" borderId="0"/>
  </cellStyleXfs>
  <cellXfs count="803">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5"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0" fontId="9" fillId="4" borderId="3" xfId="0" applyFont="1" applyFill="1" applyBorder="1" applyAlignment="1">
      <alignment horizontal="center"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8" fillId="2" borderId="3" xfId="0" applyNumberFormat="1" applyFont="1" applyFill="1" applyBorder="1" applyAlignment="1">
      <alignment horizontal="center" vertical="center" wrapText="1"/>
    </xf>
    <xf numFmtId="164" fontId="23" fillId="0" borderId="0" xfId="0" applyNumberFormat="1" applyFont="1" applyBorder="1" applyAlignment="1">
      <alignment vertical="center"/>
    </xf>
    <xf numFmtId="164" fontId="23"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4" fillId="0" borderId="0" xfId="0" applyNumberFormat="1" applyFont="1" applyAlignment="1">
      <alignment vertical="center"/>
    </xf>
    <xf numFmtId="164" fontId="23" fillId="0" borderId="0" xfId="0" applyNumberFormat="1" applyFont="1" applyFill="1" applyBorder="1" applyAlignment="1">
      <alignment vertical="center"/>
    </xf>
    <xf numFmtId="164" fontId="18" fillId="0" borderId="0" xfId="0" applyNumberFormat="1" applyFont="1" applyFill="1" applyBorder="1" applyAlignment="1"/>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0" fontId="6" fillId="2" borderId="13" xfId="0" applyFont="1" applyFill="1" applyBorder="1" applyAlignment="1">
      <alignment horizontal="centerContinuous" vertical="center"/>
    </xf>
    <xf numFmtId="164" fontId="14" fillId="2" borderId="8" xfId="0" applyNumberFormat="1" applyFont="1" applyFill="1" applyBorder="1" applyAlignment="1">
      <alignment horizontal="centerContinuous" vertical="center"/>
    </xf>
    <xf numFmtId="164" fontId="14" fillId="3" borderId="15" xfId="0" applyNumberFormat="1" applyFont="1" applyFill="1" applyBorder="1" applyAlignment="1">
      <alignment vertical="center"/>
    </xf>
    <xf numFmtId="164" fontId="14" fillId="3" borderId="2" xfId="0" applyNumberFormat="1" applyFont="1" applyFill="1" applyBorder="1" applyAlignment="1">
      <alignment vertical="center"/>
    </xf>
    <xf numFmtId="169" fontId="25" fillId="0" borderId="16" xfId="0" applyNumberFormat="1" applyFont="1" applyFill="1" applyBorder="1" applyAlignment="1">
      <alignment vertical="center"/>
    </xf>
    <xf numFmtId="164" fontId="14" fillId="5" borderId="2" xfId="0" applyNumberFormat="1" applyFont="1" applyFill="1" applyBorder="1" applyAlignment="1">
      <alignment vertical="center"/>
    </xf>
    <xf numFmtId="164" fontId="14" fillId="0" borderId="16" xfId="0" applyNumberFormat="1" applyFont="1" applyBorder="1" applyAlignment="1">
      <alignment vertical="center"/>
    </xf>
    <xf numFmtId="164" fontId="30"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5"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28" fillId="0" borderId="10" xfId="0" applyNumberFormat="1" applyFont="1" applyFill="1" applyBorder="1" applyAlignment="1">
      <alignment horizontal="left" vertical="center" wrapText="1"/>
    </xf>
    <xf numFmtId="164" fontId="30"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3" fillId="0" borderId="0" xfId="0" applyFont="1" applyAlignment="1">
      <alignment vertical="center" wrapText="1"/>
    </xf>
    <xf numFmtId="169" fontId="25" fillId="0" borderId="10" xfId="0" applyNumberFormat="1" applyFont="1" applyFill="1" applyBorder="1" applyAlignment="1">
      <alignment vertical="center"/>
    </xf>
    <xf numFmtId="164" fontId="31" fillId="0" borderId="0" xfId="0" applyNumberFormat="1" applyFont="1" applyFill="1" applyAlignment="1">
      <alignment vertical="center"/>
    </xf>
    <xf numFmtId="164" fontId="34" fillId="2" borderId="3" xfId="0" applyNumberFormat="1" applyFont="1" applyFill="1" applyBorder="1" applyAlignment="1">
      <alignment horizontal="center" vertical="center"/>
    </xf>
    <xf numFmtId="164" fontId="34" fillId="2" borderId="4" xfId="0" applyNumberFormat="1" applyFont="1" applyFill="1" applyBorder="1" applyAlignment="1">
      <alignment horizontal="centerContinuous" vertical="center"/>
    </xf>
    <xf numFmtId="164" fontId="34" fillId="2" borderId="11" xfId="0" applyNumberFormat="1" applyFont="1" applyFill="1" applyBorder="1" applyAlignment="1">
      <alignment horizontal="centerContinuous" vertical="center"/>
    </xf>
    <xf numFmtId="164" fontId="34" fillId="2" borderId="1" xfId="0" applyNumberFormat="1" applyFont="1" applyFill="1" applyBorder="1" applyAlignment="1">
      <alignment horizontal="centerContinuous" vertical="center"/>
    </xf>
    <xf numFmtId="164" fontId="34" fillId="2" borderId="15" xfId="0" applyNumberFormat="1" applyFont="1" applyFill="1" applyBorder="1" applyAlignment="1">
      <alignment horizontal="centerContinuous" vertical="center"/>
    </xf>
    <xf numFmtId="164" fontId="34" fillId="2" borderId="2" xfId="0" applyNumberFormat="1" applyFont="1" applyFill="1" applyBorder="1" applyAlignment="1">
      <alignment horizontal="centerContinuous" vertical="center"/>
    </xf>
    <xf numFmtId="164" fontId="34" fillId="2" borderId="6" xfId="0" applyNumberFormat="1" applyFont="1" applyFill="1" applyBorder="1" applyAlignment="1">
      <alignment horizontal="centerContinuous" vertical="center"/>
    </xf>
    <xf numFmtId="164" fontId="34"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2"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6" fillId="0" borderId="0" xfId="0" applyNumberFormat="1" applyFont="1" applyAlignment="1">
      <alignment vertical="center"/>
    </xf>
    <xf numFmtId="164" fontId="8" fillId="3" borderId="3" xfId="0" applyNumberFormat="1" applyFont="1" applyFill="1" applyBorder="1" applyAlignment="1">
      <alignment vertical="center"/>
    </xf>
    <xf numFmtId="165" fontId="10" fillId="0" borderId="7" xfId="0" applyNumberFormat="1" applyFont="1" applyFill="1" applyBorder="1" applyAlignment="1">
      <alignment vertical="center"/>
    </xf>
    <xf numFmtId="165" fontId="10" fillId="0" borderId="10"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164" fontId="37" fillId="0" borderId="0" xfId="0" applyNumberFormat="1" applyFont="1" applyAlignment="1">
      <alignment vertical="center"/>
    </xf>
    <xf numFmtId="49" fontId="8" fillId="2" borderId="3" xfId="0" applyNumberFormat="1" applyFont="1" applyFill="1" applyBorder="1" applyAlignment="1">
      <alignment horizontal="center" vertical="center"/>
    </xf>
    <xf numFmtId="164" fontId="38"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0" fillId="0" borderId="0" xfId="0" applyNumberFormat="1" applyFont="1" applyAlignment="1">
      <alignment vertical="center"/>
    </xf>
    <xf numFmtId="164" fontId="16" fillId="2" borderId="4" xfId="0" applyNumberFormat="1" applyFont="1" applyFill="1" applyBorder="1" applyAlignment="1">
      <alignment horizontal="centerContinuous" vertical="center"/>
    </xf>
    <xf numFmtId="0" fontId="40" fillId="0" borderId="0" xfId="0" applyFont="1" applyAlignment="1">
      <alignment vertical="center" wrapText="1"/>
    </xf>
    <xf numFmtId="0" fontId="10" fillId="0" borderId="17" xfId="0" applyFont="1" applyFill="1" applyBorder="1" applyAlignment="1">
      <alignment horizontal="center" vertical="center"/>
    </xf>
    <xf numFmtId="0" fontId="10" fillId="4"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0" fontId="20" fillId="4" borderId="20" xfId="0" applyFont="1" applyFill="1" applyBorder="1" applyAlignment="1">
      <alignment horizontal="center"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3" xfId="0" applyNumberFormat="1" applyFont="1" applyFill="1" applyBorder="1" applyAlignment="1">
      <alignment vertical="center"/>
    </xf>
    <xf numFmtId="164" fontId="10" fillId="0" borderId="11" xfId="0" applyNumberFormat="1" applyFont="1" applyFill="1" applyBorder="1" applyAlignment="1">
      <alignment vertical="center"/>
    </xf>
    <xf numFmtId="164" fontId="18" fillId="0" borderId="8" xfId="0" applyNumberFormat="1" applyFont="1" applyFill="1" applyBorder="1" applyAlignment="1">
      <alignment vertical="center"/>
    </xf>
    <xf numFmtId="164" fontId="23"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6" fontId="14" fillId="0" borderId="0" xfId="0" applyNumberFormat="1" applyFont="1" applyBorder="1" applyAlignment="1">
      <alignment vertical="center"/>
    </xf>
    <xf numFmtId="164" fontId="27" fillId="0" borderId="7" xfId="0" applyNumberFormat="1" applyFont="1" applyBorder="1" applyAlignment="1">
      <alignment vertical="center"/>
    </xf>
    <xf numFmtId="164" fontId="8" fillId="0" borderId="7"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27" fillId="0" borderId="9" xfId="0" applyNumberFormat="1" applyFont="1" applyFill="1" applyBorder="1" applyAlignment="1">
      <alignment vertical="center"/>
    </xf>
    <xf numFmtId="164" fontId="35" fillId="0" borderId="0" xfId="0" applyNumberFormat="1" applyFont="1" applyFill="1" applyAlignment="1">
      <alignment horizontal="center"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6"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5" borderId="2" xfId="0" applyNumberFormat="1" applyFont="1" applyFill="1" applyBorder="1" applyAlignment="1">
      <alignment vertical="center"/>
    </xf>
    <xf numFmtId="173" fontId="25" fillId="0" borderId="7" xfId="0" applyNumberFormat="1" applyFont="1" applyBorder="1" applyAlignment="1">
      <alignment vertical="center"/>
    </xf>
    <xf numFmtId="0" fontId="9" fillId="0" borderId="7" xfId="0" applyFont="1" applyFill="1" applyBorder="1" applyAlignment="1">
      <alignment horizontal="center" vertical="center"/>
    </xf>
    <xf numFmtId="0" fontId="9" fillId="4"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0" borderId="7" xfId="0" applyNumberFormat="1" applyFont="1" applyBorder="1" applyAlignment="1">
      <alignment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45" fillId="0" borderId="0" xfId="0" applyFont="1" applyAlignment="1">
      <alignment vertical="center"/>
    </xf>
    <xf numFmtId="0" fontId="7" fillId="0" borderId="0" xfId="0" applyFont="1" applyFill="1" applyAlignment="1">
      <alignment vertical="center"/>
    </xf>
    <xf numFmtId="0" fontId="13" fillId="0" borderId="0" xfId="0" applyFont="1" applyFill="1" applyAlignment="1">
      <alignment vertical="center"/>
    </xf>
    <xf numFmtId="164" fontId="46" fillId="0" borderId="0" xfId="0" applyNumberFormat="1" applyFont="1" applyAlignment="1">
      <alignment vertical="center"/>
    </xf>
    <xf numFmtId="164" fontId="46" fillId="0" borderId="0" xfId="0" applyNumberFormat="1" applyFont="1" applyFill="1" applyAlignment="1">
      <alignment vertical="center"/>
    </xf>
    <xf numFmtId="164" fontId="45" fillId="0" borderId="0" xfId="0" applyNumberFormat="1" applyFont="1" applyAlignment="1">
      <alignment vertical="center"/>
    </xf>
    <xf numFmtId="0" fontId="10" fillId="0" borderId="0" xfId="0" applyFont="1" applyAlignment="1">
      <alignment horizontal="left" vertical="center" readingOrder="1"/>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14" fillId="6" borderId="25" xfId="0" applyNumberFormat="1" applyFont="1" applyFill="1" applyBorder="1" applyAlignment="1">
      <alignment vertical="center"/>
    </xf>
    <xf numFmtId="164" fontId="14" fillId="6" borderId="26" xfId="0" applyNumberFormat="1" applyFont="1" applyFill="1" applyBorder="1" applyAlignment="1">
      <alignment vertical="center"/>
    </xf>
    <xf numFmtId="164" fontId="14" fillId="7" borderId="0" xfId="0" applyNumberFormat="1" applyFont="1" applyFill="1" applyBorder="1" applyAlignment="1">
      <alignment vertical="center"/>
    </xf>
    <xf numFmtId="164" fontId="14" fillId="7" borderId="8" xfId="0" applyNumberFormat="1" applyFont="1" applyFill="1" applyBorder="1" applyAlignment="1">
      <alignment vertical="center"/>
    </xf>
    <xf numFmtId="164" fontId="14" fillId="7" borderId="11" xfId="0" applyNumberFormat="1" applyFont="1" applyFill="1" applyBorder="1" applyAlignment="1">
      <alignment vertical="center"/>
    </xf>
    <xf numFmtId="164" fontId="14" fillId="7" borderId="16" xfId="0" applyNumberFormat="1" applyFont="1" applyFill="1" applyBorder="1" applyAlignment="1">
      <alignment vertical="center"/>
    </xf>
    <xf numFmtId="164" fontId="34" fillId="6" borderId="15" xfId="0" applyNumberFormat="1" applyFont="1" applyFill="1" applyBorder="1" applyAlignment="1">
      <alignment vertical="center"/>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10" fillId="0" borderId="10" xfId="0" applyNumberFormat="1" applyFont="1" applyBorder="1" applyAlignment="1">
      <alignment vertical="center"/>
    </xf>
    <xf numFmtId="164" fontId="8" fillId="0" borderId="10" xfId="0" applyNumberFormat="1" applyFont="1" applyFill="1" applyBorder="1" applyAlignment="1">
      <alignment vertical="center"/>
    </xf>
    <xf numFmtId="164" fontId="14" fillId="3" borderId="29" xfId="0" applyNumberFormat="1" applyFont="1" applyFill="1" applyBorder="1" applyAlignment="1">
      <alignment vertical="center"/>
    </xf>
    <xf numFmtId="164" fontId="8" fillId="3" borderId="30" xfId="0" applyNumberFormat="1" applyFont="1" applyFill="1" applyBorder="1" applyAlignment="1">
      <alignment vertical="center"/>
    </xf>
    <xf numFmtId="164" fontId="10" fillId="3" borderId="30" xfId="0" applyNumberFormat="1" applyFont="1" applyFill="1" applyBorder="1" applyAlignment="1">
      <alignment vertical="center"/>
    </xf>
    <xf numFmtId="164" fontId="10" fillId="3" borderId="31" xfId="0" applyNumberFormat="1" applyFont="1" applyFill="1" applyBorder="1" applyAlignment="1">
      <alignment vertical="center"/>
    </xf>
    <xf numFmtId="164" fontId="10" fillId="3" borderId="30" xfId="0" applyNumberFormat="1" applyFont="1" applyFill="1" applyBorder="1" applyAlignment="1">
      <alignment horizontal="right" vertical="center"/>
    </xf>
    <xf numFmtId="164" fontId="10" fillId="3" borderId="31" xfId="0" applyNumberFormat="1" applyFont="1" applyFill="1" applyBorder="1" applyAlignment="1">
      <alignment horizontal="right" vertical="center"/>
    </xf>
    <xf numFmtId="3" fontId="41" fillId="3" borderId="30" xfId="0" applyNumberFormat="1" applyFont="1" applyFill="1" applyBorder="1" applyAlignment="1">
      <alignment vertical="center"/>
    </xf>
    <xf numFmtId="3" fontId="42" fillId="3" borderId="30" xfId="0" applyNumberFormat="1" applyFont="1" applyFill="1" applyBorder="1" applyAlignment="1">
      <alignment horizontal="right" vertical="center"/>
    </xf>
    <xf numFmtId="3" fontId="42" fillId="3" borderId="30" xfId="0" applyNumberFormat="1" applyFont="1" applyFill="1" applyBorder="1" applyAlignment="1">
      <alignment vertical="center"/>
    </xf>
    <xf numFmtId="164" fontId="27" fillId="3" borderId="30" xfId="0" applyNumberFormat="1" applyFont="1" applyFill="1" applyBorder="1" applyAlignment="1">
      <alignment vertical="center"/>
    </xf>
    <xf numFmtId="3" fontId="8" fillId="3" borderId="30" xfId="0" applyNumberFormat="1" applyFont="1" applyFill="1" applyBorder="1" applyAlignment="1">
      <alignment vertical="center"/>
    </xf>
    <xf numFmtId="3" fontId="27" fillId="3" borderId="30" xfId="0" applyNumberFormat="1" applyFont="1" applyFill="1" applyBorder="1" applyAlignment="1">
      <alignment vertical="center"/>
    </xf>
    <xf numFmtId="164" fontId="14" fillId="3"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0" fillId="0" borderId="27" xfId="0" applyNumberFormat="1" applyFont="1" applyBorder="1" applyAlignment="1">
      <alignment vertical="center"/>
    </xf>
    <xf numFmtId="165" fontId="10" fillId="0" borderId="27" xfId="0" applyNumberFormat="1" applyFont="1" applyBorder="1" applyAlignment="1">
      <alignment vertical="center"/>
    </xf>
    <xf numFmtId="164" fontId="6" fillId="0" borderId="29" xfId="0" applyNumberFormat="1" applyFont="1" applyBorder="1" applyAlignment="1">
      <alignment vertical="center"/>
    </xf>
    <xf numFmtId="164" fontId="14" fillId="0" borderId="29" xfId="0" applyNumberFormat="1" applyFont="1" applyBorder="1" applyAlignment="1">
      <alignment vertical="center"/>
    </xf>
    <xf numFmtId="164" fontId="8" fillId="0" borderId="31" xfId="0" applyNumberFormat="1" applyFont="1" applyBorder="1" applyAlignment="1">
      <alignment vertical="center"/>
    </xf>
    <xf numFmtId="164" fontId="8" fillId="0" borderId="30" xfId="0" applyNumberFormat="1" applyFont="1" applyBorder="1" applyAlignment="1">
      <alignment vertical="center"/>
    </xf>
    <xf numFmtId="164" fontId="10" fillId="0" borderId="34" xfId="0" applyNumberFormat="1" applyFont="1" applyBorder="1" applyAlignment="1">
      <alignment vertical="center"/>
    </xf>
    <xf numFmtId="164" fontId="27" fillId="0" borderId="30" xfId="0" applyNumberFormat="1" applyFont="1" applyBorder="1" applyAlignment="1">
      <alignment vertical="center"/>
    </xf>
    <xf numFmtId="164" fontId="8" fillId="3" borderId="30" xfId="0" applyNumberFormat="1" applyFont="1" applyFill="1" applyBorder="1" applyAlignment="1">
      <alignment horizontal="right" vertical="center"/>
    </xf>
    <xf numFmtId="164" fontId="10" fillId="0" borderId="30" xfId="0" applyNumberFormat="1" applyFont="1" applyFill="1" applyBorder="1" applyAlignment="1">
      <alignment vertical="center"/>
    </xf>
    <xf numFmtId="164" fontId="15" fillId="3" borderId="30" xfId="0" applyNumberFormat="1" applyFont="1" applyFill="1" applyBorder="1" applyAlignment="1">
      <alignment vertical="center"/>
    </xf>
    <xf numFmtId="164" fontId="14" fillId="3" borderId="30" xfId="0" applyNumberFormat="1" applyFont="1" applyFill="1" applyBorder="1" applyAlignment="1">
      <alignment vertical="center"/>
    </xf>
    <xf numFmtId="164" fontId="10" fillId="0" borderId="27"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5" xfId="0" applyNumberFormat="1" applyFont="1" applyFill="1" applyBorder="1" applyAlignment="1">
      <alignment vertical="center"/>
    </xf>
    <xf numFmtId="164" fontId="10" fillId="0" borderId="37" xfId="0" applyNumberFormat="1" applyFont="1" applyFill="1" applyBorder="1" applyAlignment="1">
      <alignment vertical="center"/>
    </xf>
    <xf numFmtId="164" fontId="10" fillId="0" borderId="35" xfId="0" applyNumberFormat="1" applyFont="1" applyFill="1" applyBorder="1" applyAlignment="1">
      <alignment vertical="center"/>
    </xf>
    <xf numFmtId="169" fontId="25" fillId="0" borderId="11" xfId="0" applyNumberFormat="1" applyFont="1" applyFill="1" applyBorder="1" applyAlignment="1">
      <alignment vertical="center"/>
    </xf>
    <xf numFmtId="173" fontId="25" fillId="0" borderId="13" xfId="0" applyNumberFormat="1" applyFont="1" applyBorder="1" applyAlignment="1">
      <alignment vertical="center"/>
    </xf>
    <xf numFmtId="164" fontId="14" fillId="0" borderId="36" xfId="0" applyNumberFormat="1" applyFont="1" applyFill="1" applyBorder="1" applyAlignment="1">
      <alignment vertical="center"/>
    </xf>
    <xf numFmtId="164" fontId="14" fillId="0" borderId="38" xfId="0" applyNumberFormat="1" applyFont="1" applyBorder="1" applyAlignment="1">
      <alignment vertical="center"/>
    </xf>
    <xf numFmtId="173" fontId="25" fillId="0" borderId="35" xfId="0" applyNumberFormat="1" applyFont="1" applyFill="1" applyBorder="1" applyAlignment="1">
      <alignment vertical="center"/>
    </xf>
    <xf numFmtId="164" fontId="25" fillId="0" borderId="36" xfId="0" applyNumberFormat="1" applyFont="1" applyFill="1" applyBorder="1" applyAlignment="1">
      <alignment vertical="center"/>
    </xf>
    <xf numFmtId="169" fontId="25" fillId="0" borderId="37" xfId="0" applyNumberFormat="1" applyFont="1" applyFill="1" applyBorder="1" applyAlignment="1">
      <alignment vertical="center"/>
    </xf>
    <xf numFmtId="164" fontId="25" fillId="0" borderId="37" xfId="0" applyNumberFormat="1" applyFont="1" applyFill="1" applyBorder="1" applyAlignment="1">
      <alignment vertical="center"/>
    </xf>
    <xf numFmtId="173" fontId="25" fillId="0" borderId="35" xfId="0" applyNumberFormat="1" applyFont="1" applyBorder="1" applyAlignment="1">
      <alignment vertical="center"/>
    </xf>
    <xf numFmtId="168" fontId="14" fillId="0" borderId="4" xfId="0" applyNumberFormat="1" applyFont="1" applyBorder="1" applyAlignment="1">
      <alignment vertical="center"/>
    </xf>
    <xf numFmtId="0" fontId="14" fillId="0" borderId="36" xfId="0" applyNumberFormat="1" applyFont="1" applyBorder="1" applyAlignment="1">
      <alignment vertical="center"/>
    </xf>
    <xf numFmtId="168" fontId="14" fillId="0" borderId="36" xfId="0" applyNumberFormat="1" applyFont="1" applyBorder="1" applyAlignment="1">
      <alignment vertical="center"/>
    </xf>
    <xf numFmtId="172" fontId="22" fillId="0" borderId="35" xfId="0" quotePrefix="1" applyNumberFormat="1" applyFont="1" applyFill="1" applyBorder="1" applyAlignment="1">
      <alignment horizontal="righ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64" fontId="6" fillId="0" borderId="35" xfId="0" applyNumberFormat="1" applyFont="1" applyFill="1" applyBorder="1" applyAlignment="1">
      <alignment vertical="center"/>
    </xf>
    <xf numFmtId="172" fontId="44" fillId="0" borderId="35" xfId="0" quotePrefix="1" applyNumberFormat="1" applyFont="1" applyFill="1" applyBorder="1" applyAlignment="1">
      <alignment horizontal="right" vertical="center"/>
    </xf>
    <xf numFmtId="168" fontId="14" fillId="0" borderId="40" xfId="0" applyNumberFormat="1" applyFont="1" applyBorder="1" applyAlignment="1">
      <alignment vertical="center"/>
    </xf>
    <xf numFmtId="0" fontId="14" fillId="0" borderId="39"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30"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38"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73" fontId="14" fillId="0" borderId="14" xfId="3" applyNumberFormat="1" applyFont="1" applyFill="1" applyBorder="1" applyAlignment="1">
      <alignment vertical="center"/>
    </xf>
    <xf numFmtId="164" fontId="14" fillId="0" borderId="36" xfId="3" applyNumberFormat="1" applyFont="1" applyFill="1" applyBorder="1" applyAlignment="1">
      <alignment vertical="center"/>
    </xf>
    <xf numFmtId="164" fontId="14" fillId="0" borderId="38" xfId="3" applyNumberFormat="1" applyFont="1" applyFill="1" applyBorder="1" applyAlignment="1">
      <alignment vertical="center"/>
    </xf>
    <xf numFmtId="164" fontId="14" fillId="0" borderId="38" xfId="3" applyNumberFormat="1" applyFont="1" applyBorder="1" applyAlignment="1">
      <alignment vertical="center"/>
    </xf>
    <xf numFmtId="165" fontId="14" fillId="0" borderId="35" xfId="3" applyNumberFormat="1" applyFont="1" applyBorder="1" applyAlignment="1">
      <alignment vertical="center"/>
    </xf>
    <xf numFmtId="173" fontId="14" fillId="0" borderId="35" xfId="3" applyNumberFormat="1" applyFont="1" applyFill="1" applyBorder="1" applyAlignment="1">
      <alignment vertical="center"/>
    </xf>
    <xf numFmtId="164" fontId="14" fillId="0" borderId="5" xfId="3" applyNumberFormat="1" applyFont="1" applyFill="1" applyBorder="1" applyAlignment="1">
      <alignment vertical="center"/>
    </xf>
    <xf numFmtId="164" fontId="18" fillId="0" borderId="0" xfId="3" applyNumberFormat="1" applyFont="1" applyFill="1" applyBorder="1" applyAlignment="1">
      <alignment vertical="center"/>
    </xf>
    <xf numFmtId="0" fontId="6" fillId="2" borderId="13" xfId="3" applyFont="1" applyFill="1" applyBorder="1" applyAlignment="1">
      <alignment horizontal="centerContinuous" vertical="center"/>
    </xf>
    <xf numFmtId="0" fontId="6" fillId="2" borderId="8" xfId="3" applyFont="1" applyFill="1" applyBorder="1" applyAlignment="1">
      <alignment horizontal="centerContinuous"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6" fillId="0" borderId="0" xfId="3" applyNumberFormat="1" applyFont="1" applyAlignment="1">
      <alignment vertical="center"/>
    </xf>
    <xf numFmtId="164" fontId="47"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6" xfId="3" applyNumberFormat="1" applyFont="1" applyFill="1" applyBorder="1" applyAlignment="1">
      <alignment vertical="center"/>
    </xf>
    <xf numFmtId="0" fontId="10" fillId="0" borderId="38" xfId="3" applyNumberFormat="1" applyFont="1" applyFill="1" applyBorder="1" applyAlignment="1">
      <alignment vertical="center"/>
    </xf>
    <xf numFmtId="167" fontId="14" fillId="0" borderId="35" xfId="3" applyNumberFormat="1" applyFont="1" applyFill="1" applyBorder="1" applyAlignment="1">
      <alignment vertical="center"/>
    </xf>
    <xf numFmtId="164" fontId="29" fillId="0" borderId="37" xfId="3" applyNumberFormat="1" applyFont="1" applyBorder="1" applyAlignment="1">
      <alignment vertical="center"/>
    </xf>
    <xf numFmtId="169" fontId="14" fillId="0" borderId="37" xfId="3" applyNumberFormat="1" applyFont="1" applyFill="1" applyBorder="1" applyAlignment="1">
      <alignment vertical="center"/>
    </xf>
    <xf numFmtId="169" fontId="14" fillId="0" borderId="10"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3" xfId="3" applyNumberFormat="1" applyFont="1" applyFill="1" applyBorder="1" applyAlignment="1">
      <alignment vertical="center"/>
    </xf>
    <xf numFmtId="0" fontId="10" fillId="0" borderId="4" xfId="3" applyFont="1" applyBorder="1" applyAlignment="1">
      <alignment vertical="center"/>
    </xf>
    <xf numFmtId="0" fontId="10" fillId="0" borderId="36" xfId="3" applyFont="1" applyFill="1" applyBorder="1" applyAlignment="1">
      <alignment vertical="center"/>
    </xf>
    <xf numFmtId="0" fontId="10" fillId="0" borderId="38" xfId="3" applyFont="1" applyFill="1" applyBorder="1" applyAlignment="1">
      <alignment vertical="center"/>
    </xf>
    <xf numFmtId="0" fontId="10" fillId="0" borderId="37" xfId="3" applyFont="1" applyFill="1" applyBorder="1" applyAlignment="1">
      <alignment vertical="center"/>
    </xf>
    <xf numFmtId="0" fontId="10" fillId="0" borderId="36" xfId="3" applyFont="1" applyBorder="1" applyAlignment="1">
      <alignment vertical="center"/>
    </xf>
    <xf numFmtId="167" fontId="6" fillId="5" borderId="3" xfId="3" applyNumberFormat="1" applyFont="1" applyFill="1" applyBorder="1" applyAlignment="1">
      <alignment vertical="center"/>
    </xf>
    <xf numFmtId="164" fontId="14" fillId="2" borderId="11" xfId="3" applyNumberFormat="1" applyFont="1" applyFill="1" applyBorder="1" applyAlignment="1">
      <alignment horizontal="centerContinuous"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7"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6" xfId="3" applyNumberFormat="1" applyFont="1" applyFill="1" applyBorder="1" applyAlignment="1">
      <alignment horizontal="left" vertical="center"/>
    </xf>
    <xf numFmtId="173" fontId="14" fillId="0" borderId="35"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73" fontId="25" fillId="0" borderId="44" xfId="0" applyNumberFormat="1" applyFont="1" applyFill="1" applyBorder="1" applyAlignment="1">
      <alignment vertical="center"/>
    </xf>
    <xf numFmtId="168" fontId="14" fillId="0" borderId="5" xfId="0" applyNumberFormat="1" applyFont="1" applyBorder="1" applyAlignment="1">
      <alignment vertical="center"/>
    </xf>
    <xf numFmtId="164" fontId="14" fillId="0" borderId="30" xfId="0" applyNumberFormat="1" applyFont="1" applyFill="1" applyBorder="1" applyAlignment="1">
      <alignment horizontal="right" vertical="center"/>
    </xf>
    <xf numFmtId="169" fontId="6" fillId="0" borderId="43" xfId="0" applyNumberFormat="1" applyFont="1" applyBorder="1" applyAlignment="1">
      <alignment horizontal="right" vertical="center"/>
    </xf>
    <xf numFmtId="168" fontId="14" fillId="0" borderId="43" xfId="0" applyNumberFormat="1" applyFont="1" applyBorder="1" applyAlignment="1">
      <alignment vertical="center"/>
    </xf>
    <xf numFmtId="168" fontId="14" fillId="0" borderId="30" xfId="0" applyNumberFormat="1" applyFont="1" applyBorder="1" applyAlignment="1">
      <alignment vertical="center"/>
    </xf>
    <xf numFmtId="164" fontId="6" fillId="0" borderId="43" xfId="0" applyNumberFormat="1" applyFont="1" applyFill="1" applyBorder="1" applyAlignment="1">
      <alignment vertical="center"/>
    </xf>
    <xf numFmtId="0" fontId="14" fillId="0" borderId="36" xfId="0" applyNumberFormat="1" applyFont="1" applyFill="1" applyBorder="1" applyAlignment="1">
      <alignment vertical="center"/>
    </xf>
    <xf numFmtId="169" fontId="6" fillId="0" borderId="35" xfId="0" applyNumberFormat="1" applyFont="1" applyBorder="1" applyAlignment="1">
      <alignment horizontal="right" vertical="center"/>
    </xf>
    <xf numFmtId="0" fontId="6" fillId="2" borderId="4" xfId="3" applyFont="1" applyFill="1" applyBorder="1" applyAlignment="1">
      <alignment horizontal="centerContinuous" vertical="center"/>
    </xf>
    <xf numFmtId="0" fontId="6" fillId="2" borderId="4" xfId="0"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5" xfId="0" applyNumberFormat="1" applyFont="1" applyFill="1" applyBorder="1" applyAlignment="1">
      <alignment horizontal="right"/>
    </xf>
    <xf numFmtId="169" fontId="14" fillId="0" borderId="39"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5" xfId="0" applyNumberFormat="1" applyFont="1" applyFill="1" applyBorder="1" applyAlignment="1">
      <alignment horizontal="right" vertical="center"/>
    </xf>
    <xf numFmtId="167" fontId="14" fillId="0" borderId="35" xfId="0" applyNumberFormat="1" applyFont="1" applyFill="1" applyBorder="1" applyAlignment="1">
      <alignment horizontal="right" vertical="center"/>
    </xf>
    <xf numFmtId="167" fontId="14" fillId="0" borderId="43" xfId="0" applyNumberFormat="1" applyFont="1" applyFill="1" applyBorder="1" applyAlignment="1">
      <alignment horizontal="right" vertical="center"/>
    </xf>
    <xf numFmtId="173" fontId="14" fillId="0" borderId="35" xfId="0" applyNumberFormat="1" applyFont="1" applyFill="1" applyBorder="1" applyAlignment="1">
      <alignment vertical="center"/>
    </xf>
    <xf numFmtId="164" fontId="50" fillId="0" borderId="0" xfId="0" applyNumberFormat="1" applyFont="1" applyAlignment="1">
      <alignment vertical="center"/>
    </xf>
    <xf numFmtId="164" fontId="14" fillId="0" borderId="37" xfId="3" applyNumberFormat="1" applyFont="1" applyBorder="1" applyAlignment="1">
      <alignment vertical="center"/>
    </xf>
    <xf numFmtId="164" fontId="14" fillId="0" borderId="40" xfId="3" applyNumberFormat="1" applyFont="1" applyFill="1" applyBorder="1" applyAlignment="1">
      <alignment vertical="center"/>
    </xf>
    <xf numFmtId="164" fontId="14" fillId="0" borderId="41" xfId="3" applyNumberFormat="1" applyFont="1" applyFill="1" applyBorder="1" applyAlignment="1">
      <alignment vertical="center"/>
    </xf>
    <xf numFmtId="173" fontId="14" fillId="0" borderId="39" xfId="3" applyNumberFormat="1" applyFont="1" applyFill="1" applyBorder="1" applyAlignment="1">
      <alignment vertical="center"/>
    </xf>
    <xf numFmtId="173" fontId="25" fillId="0" borderId="46" xfId="0" applyNumberFormat="1" applyFont="1" applyFill="1" applyBorder="1" applyAlignment="1">
      <alignment vertical="center"/>
    </xf>
    <xf numFmtId="166" fontId="6" fillId="6" borderId="2" xfId="0" applyNumberFormat="1" applyFont="1" applyFill="1" applyBorder="1" applyAlignment="1">
      <alignment horizontal="right" vertical="center" wrapText="1"/>
    </xf>
    <xf numFmtId="164" fontId="27" fillId="0" borderId="7" xfId="0" applyNumberFormat="1" applyFont="1" applyFill="1" applyBorder="1" applyAlignment="1">
      <alignment vertical="center"/>
    </xf>
    <xf numFmtId="164" fontId="27" fillId="0" borderId="30" xfId="0" applyNumberFormat="1" applyFont="1" applyFill="1" applyBorder="1" applyAlignment="1">
      <alignment vertical="center"/>
    </xf>
    <xf numFmtId="166" fontId="14" fillId="0" borderId="0" xfId="3" applyNumberFormat="1" applyFont="1" applyAlignment="1">
      <alignment vertical="center"/>
    </xf>
    <xf numFmtId="1" fontId="14" fillId="0" borderId="0" xfId="0" applyNumberFormat="1" applyFont="1" applyAlignment="1">
      <alignment vertical="center"/>
    </xf>
    <xf numFmtId="172" fontId="51" fillId="0" borderId="35" xfId="0" quotePrefix="1" applyNumberFormat="1" applyFont="1" applyFill="1" applyBorder="1" applyAlignment="1">
      <alignment horizontal="right" vertical="center"/>
    </xf>
    <xf numFmtId="171" fontId="52" fillId="0" borderId="13" xfId="0" applyNumberFormat="1" applyFont="1" applyFill="1" applyBorder="1" applyAlignment="1">
      <alignment horizontal="right" vertical="center"/>
    </xf>
    <xf numFmtId="171" fontId="52" fillId="0" borderId="35" xfId="0" applyNumberFormat="1" applyFont="1" applyFill="1" applyBorder="1" applyAlignment="1">
      <alignment horizontal="right" vertical="center"/>
    </xf>
    <xf numFmtId="171" fontId="52" fillId="0" borderId="39" xfId="0" applyNumberFormat="1" applyFont="1" applyFill="1" applyBorder="1" applyAlignment="1">
      <alignment horizontal="right" vertical="center"/>
    </xf>
    <xf numFmtId="164" fontId="43" fillId="7" borderId="3" xfId="0" applyNumberFormat="1" applyFont="1" applyFill="1" applyBorder="1" applyAlignment="1">
      <alignment horizontal="center" vertical="center" wrapText="1"/>
    </xf>
    <xf numFmtId="169" fontId="6" fillId="8" borderId="35"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5" xfId="0" quotePrefix="1" applyNumberFormat="1" applyFont="1" applyFill="1" applyBorder="1" applyAlignment="1">
      <alignment horizontal="right" vertical="center"/>
    </xf>
    <xf numFmtId="169" fontId="6" fillId="0" borderId="35" xfId="0" quotePrefix="1" applyNumberFormat="1" applyFont="1" applyBorder="1" applyAlignment="1">
      <alignment horizontal="right" vertical="center"/>
    </xf>
    <xf numFmtId="169" fontId="6" fillId="0" borderId="30" xfId="0" quotePrefix="1" applyNumberFormat="1" applyFont="1" applyBorder="1" applyAlignment="1">
      <alignment horizontal="right" vertical="center"/>
    </xf>
    <xf numFmtId="164" fontId="6" fillId="0" borderId="30" xfId="0" quotePrefix="1" applyNumberFormat="1" applyFont="1" applyFill="1" applyBorder="1" applyAlignment="1">
      <alignment horizontal="right" vertical="center"/>
    </xf>
    <xf numFmtId="164" fontId="14" fillId="0" borderId="30" xfId="0" quotePrefix="1" applyNumberFormat="1" applyFont="1" applyFill="1" applyBorder="1" applyAlignment="1">
      <alignment horizontal="right" vertical="center"/>
    </xf>
    <xf numFmtId="173" fontId="14" fillId="0" borderId="35" xfId="0" quotePrefix="1" applyNumberFormat="1" applyFont="1" applyBorder="1" applyAlignment="1">
      <alignment horizontal="right" vertical="center"/>
    </xf>
    <xf numFmtId="173" fontId="14" fillId="0" borderId="35" xfId="0" applyNumberFormat="1" applyFont="1" applyFill="1" applyBorder="1" applyAlignment="1">
      <alignment horizontal="right" vertical="center"/>
    </xf>
    <xf numFmtId="164" fontId="36" fillId="0" borderId="0" xfId="0" applyNumberFormat="1" applyFont="1" applyFill="1" applyAlignment="1">
      <alignment vertical="center"/>
    </xf>
    <xf numFmtId="167" fontId="14" fillId="0" borderId="37" xfId="3" applyNumberFormat="1" applyFont="1" applyFill="1" applyBorder="1" applyAlignment="1">
      <alignment vertical="center"/>
    </xf>
    <xf numFmtId="169" fontId="6" fillId="8" borderId="39" xfId="0" applyNumberFormat="1" applyFont="1" applyFill="1" applyBorder="1" applyAlignment="1">
      <alignment horizontal="right" vertical="center"/>
    </xf>
    <xf numFmtId="169" fontId="6" fillId="0" borderId="35"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0" xfId="0" applyFont="1" applyFill="1" applyBorder="1" applyAlignment="1">
      <alignment vertical="center"/>
    </xf>
    <xf numFmtId="0" fontId="10" fillId="0" borderId="24" xfId="0" applyFont="1" applyFill="1" applyBorder="1" applyAlignment="1">
      <alignment vertical="center"/>
    </xf>
    <xf numFmtId="164" fontId="14" fillId="0" borderId="21" xfId="0" applyNumberFormat="1" applyFont="1" applyFill="1" applyBorder="1" applyAlignment="1">
      <alignment vertical="center"/>
    </xf>
    <xf numFmtId="0" fontId="27" fillId="0" borderId="22" xfId="0" applyFont="1" applyFill="1" applyBorder="1" applyAlignment="1">
      <alignment vertical="center"/>
    </xf>
    <xf numFmtId="164" fontId="7" fillId="5" borderId="2" xfId="0" applyNumberFormat="1" applyFont="1" applyFill="1" applyBorder="1" applyAlignment="1">
      <alignment vertical="center"/>
    </xf>
    <xf numFmtId="0" fontId="27" fillId="0" borderId="16" xfId="0" applyFont="1" applyFill="1" applyBorder="1" applyAlignment="1">
      <alignment vertical="center"/>
    </xf>
    <xf numFmtId="164" fontId="14" fillId="9" borderId="1" xfId="0" applyNumberFormat="1" applyFont="1" applyFill="1" applyBorder="1" applyAlignment="1">
      <alignment vertical="center"/>
    </xf>
    <xf numFmtId="164" fontId="14" fillId="10" borderId="1" xfId="0" applyNumberFormat="1" applyFont="1" applyFill="1" applyBorder="1" applyAlignment="1">
      <alignment vertical="center"/>
    </xf>
    <xf numFmtId="164" fontId="7" fillId="9" borderId="15" xfId="0" applyNumberFormat="1" applyFont="1" applyFill="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0" fontId="6" fillId="3" borderId="4" xfId="0" applyNumberFormat="1" applyFont="1" applyFill="1" applyBorder="1" applyAlignment="1">
      <alignment vertical="center"/>
    </xf>
    <xf numFmtId="0" fontId="8" fillId="10" borderId="15" xfId="0" applyNumberFormat="1" applyFont="1" applyFill="1" applyBorder="1" applyAlignment="1">
      <alignment vertical="center"/>
    </xf>
    <xf numFmtId="164" fontId="10" fillId="10" borderId="2"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8" xfId="0" applyNumberFormat="1" applyFont="1" applyBorder="1" applyAlignment="1">
      <alignment vertical="center"/>
    </xf>
    <xf numFmtId="164" fontId="14" fillId="0" borderId="37" xfId="0" applyNumberFormat="1" applyFont="1" applyBorder="1" applyAlignment="1">
      <alignment vertical="center"/>
    </xf>
    <xf numFmtId="164" fontId="15" fillId="2" borderId="11" xfId="0" applyNumberFormat="1" applyFont="1" applyFill="1" applyBorder="1" applyAlignment="1">
      <alignment horizontal="center" vertical="center"/>
    </xf>
    <xf numFmtId="164" fontId="6" fillId="3" borderId="15" xfId="0" applyNumberFormat="1" applyFont="1" applyFill="1" applyBorder="1" applyAlignment="1">
      <alignment horizontal="right" vertical="center"/>
    </xf>
    <xf numFmtId="164" fontId="25" fillId="2" borderId="11" xfId="0" applyNumberFormat="1" applyFont="1" applyFill="1" applyBorder="1" applyAlignment="1">
      <alignment horizontal="centerContinuous" vertical="center"/>
    </xf>
    <xf numFmtId="164" fontId="14" fillId="10" borderId="6" xfId="0" applyNumberFormat="1" applyFont="1" applyFill="1" applyBorder="1" applyAlignment="1">
      <alignment horizontal="left" vertical="center"/>
    </xf>
    <xf numFmtId="168" fontId="25" fillId="0" borderId="12" xfId="0" applyNumberFormat="1" applyFont="1" applyFill="1" applyBorder="1" applyAlignment="1">
      <alignment horizontal="left" vertical="center"/>
    </xf>
    <xf numFmtId="164" fontId="25" fillId="0" borderId="26" xfId="0" applyNumberFormat="1" applyFont="1" applyFill="1" applyBorder="1" applyAlignment="1">
      <alignment vertical="center"/>
    </xf>
    <xf numFmtId="168" fontId="25" fillId="0" borderId="21" xfId="0" applyNumberFormat="1" applyFont="1" applyFill="1" applyBorder="1" applyAlignment="1">
      <alignment horizontal="left" vertical="center"/>
    </xf>
    <xf numFmtId="164" fontId="25" fillId="0" borderId="22" xfId="0" applyNumberFormat="1" applyFont="1" applyFill="1" applyBorder="1" applyAlignment="1">
      <alignment vertical="center"/>
    </xf>
    <xf numFmtId="164" fontId="14" fillId="0" borderId="42" xfId="3" applyNumberFormat="1" applyFont="1" applyBorder="1" applyAlignment="1">
      <alignment vertical="center"/>
    </xf>
    <xf numFmtId="173" fontId="14" fillId="0" borderId="13" xfId="3" applyNumberFormat="1" applyFont="1" applyFill="1" applyBorder="1" applyAlignment="1">
      <alignment vertical="center"/>
    </xf>
    <xf numFmtId="0" fontId="10" fillId="0" borderId="8" xfId="3" applyFont="1" applyFill="1" applyBorder="1" applyAlignment="1">
      <alignment vertical="center"/>
    </xf>
    <xf numFmtId="164" fontId="6" fillId="8" borderId="35" xfId="0" applyNumberFormat="1" applyFont="1" applyFill="1" applyBorder="1" applyAlignment="1">
      <alignment horizontal="right" vertical="center"/>
    </xf>
    <xf numFmtId="166" fontId="14" fillId="8" borderId="35" xfId="0" applyNumberFormat="1" applyFont="1" applyFill="1" applyBorder="1" applyAlignment="1">
      <alignment horizontal="right" vertical="center"/>
    </xf>
    <xf numFmtId="164" fontId="6" fillId="0" borderId="39" xfId="0" applyNumberFormat="1" applyFont="1" applyFill="1" applyBorder="1" applyAlignment="1">
      <alignment horizontal="right" vertical="center"/>
    </xf>
    <xf numFmtId="3" fontId="10" fillId="3" borderId="30" xfId="0" applyNumberFormat="1" applyFont="1" applyFill="1" applyBorder="1" applyAlignment="1">
      <alignment vertical="center"/>
    </xf>
    <xf numFmtId="164" fontId="6" fillId="2" borderId="3" xfId="3" applyNumberFormat="1" applyFont="1" applyFill="1" applyBorder="1" applyAlignment="1">
      <alignment horizontal="center" vertical="center"/>
    </xf>
    <xf numFmtId="164" fontId="27" fillId="0" borderId="0" xfId="0" applyNumberFormat="1" applyFont="1" applyFill="1" applyBorder="1" applyAlignment="1">
      <alignment vertical="center"/>
    </xf>
    <xf numFmtId="164" fontId="34" fillId="2" borderId="2" xfId="0" applyNumberFormat="1" applyFont="1" applyFill="1" applyBorder="1" applyAlignment="1">
      <alignment horizontal="center" vertical="center"/>
    </xf>
    <xf numFmtId="164" fontId="16" fillId="2" borderId="0" xfId="0" applyNumberFormat="1" applyFont="1" applyFill="1" applyBorder="1" applyAlignment="1">
      <alignment horizontal="centerContinuous" vertical="center"/>
    </xf>
    <xf numFmtId="164" fontId="8" fillId="3" borderId="31" xfId="0" applyNumberFormat="1" applyFont="1" applyFill="1" applyBorder="1" applyAlignment="1">
      <alignment vertical="center"/>
    </xf>
    <xf numFmtId="164" fontId="16" fillId="2" borderId="5" xfId="0" applyNumberFormat="1" applyFont="1" applyFill="1" applyBorder="1" applyAlignment="1">
      <alignment horizontal="centerContinuous" vertical="center"/>
    </xf>
    <xf numFmtId="164" fontId="27" fillId="3" borderId="25" xfId="0" applyNumberFormat="1" applyFont="1" applyFill="1" applyBorder="1" applyAlignment="1">
      <alignment vertical="center"/>
    </xf>
    <xf numFmtId="164" fontId="14" fillId="3" borderId="25" xfId="0" applyNumberFormat="1" applyFont="1" applyFill="1" applyBorder="1" applyAlignment="1">
      <alignment vertical="center"/>
    </xf>
    <xf numFmtId="173" fontId="14" fillId="0" borderId="0" xfId="3" applyNumberFormat="1" applyFont="1" applyFill="1" applyBorder="1" applyAlignment="1">
      <alignment vertical="center"/>
    </xf>
    <xf numFmtId="165" fontId="14" fillId="0" borderId="0" xfId="3"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7" xfId="3" applyFont="1" applyFill="1" applyBorder="1" applyAlignment="1">
      <alignment vertical="center"/>
    </xf>
    <xf numFmtId="173" fontId="14" fillId="0" borderId="44" xfId="3" applyNumberFormat="1" applyFont="1" applyFill="1" applyBorder="1" applyAlignment="1">
      <alignment vertical="center"/>
    </xf>
    <xf numFmtId="171" fontId="52" fillId="0" borderId="14" xfId="0" applyNumberFormat="1" applyFont="1" applyFill="1" applyBorder="1" applyAlignment="1">
      <alignment horizontal="right" vertical="center"/>
    </xf>
    <xf numFmtId="165" fontId="14" fillId="0" borderId="49" xfId="0" applyNumberFormat="1" applyFont="1" applyFill="1" applyBorder="1" applyAlignment="1">
      <alignment horizontal="right" vertical="center"/>
    </xf>
    <xf numFmtId="164" fontId="34" fillId="7" borderId="15" xfId="0" applyNumberFormat="1" applyFont="1" applyFill="1" applyBorder="1" applyAlignment="1">
      <alignment horizontal="centerContinuous" vertical="center"/>
    </xf>
    <xf numFmtId="164" fontId="27" fillId="0" borderId="33" xfId="0" applyNumberFormat="1" applyFont="1" applyFill="1" applyBorder="1" applyAlignment="1">
      <alignment vertical="center"/>
    </xf>
    <xf numFmtId="164" fontId="8" fillId="0" borderId="29" xfId="0" applyNumberFormat="1" applyFont="1" applyBorder="1" applyAlignment="1">
      <alignment vertical="center"/>
    </xf>
    <xf numFmtId="164" fontId="8" fillId="3" borderId="1" xfId="0" applyNumberFormat="1" applyFont="1" applyFill="1" applyBorder="1" applyAlignment="1">
      <alignment vertical="center"/>
    </xf>
    <xf numFmtId="164" fontId="10" fillId="0" borderId="6" xfId="0" applyNumberFormat="1" applyFont="1" applyBorder="1" applyAlignment="1">
      <alignment vertical="center"/>
    </xf>
    <xf numFmtId="164" fontId="10" fillId="0" borderId="32" xfId="0" applyNumberFormat="1" applyFont="1" applyBorder="1" applyAlignment="1">
      <alignment vertical="center"/>
    </xf>
    <xf numFmtId="164" fontId="27" fillId="0" borderId="10" xfId="0" applyNumberFormat="1" applyFont="1" applyBorder="1" applyAlignment="1">
      <alignment vertical="center"/>
    </xf>
    <xf numFmtId="164" fontId="27" fillId="0" borderId="31"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53" fillId="0" borderId="17" xfId="0" applyFont="1" applyFill="1" applyBorder="1" applyAlignment="1">
      <alignment horizontal="center" vertical="center"/>
    </xf>
    <xf numFmtId="0" fontId="53" fillId="4" borderId="17" xfId="0" applyFont="1" applyFill="1" applyBorder="1" applyAlignment="1">
      <alignment horizontal="center" vertical="center"/>
    </xf>
    <xf numFmtId="0" fontId="53" fillId="4" borderId="18"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9" xfId="0" applyNumberFormat="1" applyFont="1" applyFill="1" applyBorder="1" applyAlignment="1">
      <alignment horizontal="right" vertical="center"/>
    </xf>
    <xf numFmtId="167" fontId="14" fillId="0" borderId="39" xfId="0" quotePrefix="1" applyNumberFormat="1" applyFont="1" applyFill="1" applyBorder="1" applyAlignment="1">
      <alignment horizontal="right" vertical="center"/>
    </xf>
    <xf numFmtId="165" fontId="14" fillId="0" borderId="37" xfId="3" applyNumberFormat="1" applyFont="1" applyBorder="1" applyAlignment="1">
      <alignment vertical="center"/>
    </xf>
    <xf numFmtId="165" fontId="14" fillId="0" borderId="16" xfId="3" applyNumberFormat="1" applyFont="1" applyBorder="1" applyAlignment="1">
      <alignment vertical="center"/>
    </xf>
    <xf numFmtId="165" fontId="14" fillId="0" borderId="37" xfId="3" applyNumberFormat="1" applyFont="1" applyFill="1" applyBorder="1" applyAlignment="1">
      <alignment vertical="center"/>
    </xf>
    <xf numFmtId="165" fontId="14" fillId="0" borderId="42" xfId="3" applyNumberFormat="1" applyFont="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7" xfId="3" applyNumberFormat="1" applyFont="1" applyFill="1" applyBorder="1" applyAlignment="1">
      <alignment vertical="center"/>
    </xf>
    <xf numFmtId="164" fontId="10" fillId="0" borderId="0" xfId="0" applyNumberFormat="1" applyFont="1" applyFill="1" applyBorder="1" applyAlignment="1">
      <alignment vertical="center"/>
    </xf>
    <xf numFmtId="166" fontId="14" fillId="0" borderId="16" xfId="0" applyNumberFormat="1" applyFont="1" applyFill="1" applyBorder="1" applyAlignment="1">
      <alignment horizontal="right" vertical="center" wrapText="1"/>
    </xf>
    <xf numFmtId="164" fontId="1" fillId="0" borderId="0" xfId="0" applyNumberFormat="1" applyFont="1" applyAlignment="1">
      <alignment vertical="center" wrapText="1"/>
    </xf>
    <xf numFmtId="0" fontId="54" fillId="0" borderId="0" xfId="0" applyFont="1" applyAlignment="1">
      <alignment vertical="center" wrapText="1"/>
    </xf>
    <xf numFmtId="164" fontId="57" fillId="0" borderId="0" xfId="0" applyNumberFormat="1" applyFont="1" applyAlignment="1">
      <alignment vertical="center"/>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58"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4" fillId="0" borderId="0" xfId="0" applyNumberFormat="1" applyFont="1" applyFill="1" applyBorder="1" applyAlignment="1">
      <alignment horizontal="centerContinuous" vertical="center"/>
    </xf>
    <xf numFmtId="164" fontId="34" fillId="0" borderId="0" xfId="0" applyNumberFormat="1" applyFont="1" applyFill="1" applyBorder="1" applyAlignment="1">
      <alignment horizontal="center" vertical="center"/>
    </xf>
    <xf numFmtId="164" fontId="34"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4" fillId="0" borderId="0" xfId="0" applyNumberFormat="1" applyFont="1" applyFill="1" applyBorder="1" applyAlignment="1">
      <alignment vertical="center"/>
    </xf>
    <xf numFmtId="0" fontId="10" fillId="0" borderId="50" xfId="3" applyNumberFormat="1" applyFont="1" applyFill="1" applyBorder="1" applyAlignment="1">
      <alignment vertical="center"/>
    </xf>
    <xf numFmtId="0" fontId="10" fillId="0" borderId="51" xfId="3" applyNumberFormat="1" applyFont="1" applyFill="1" applyBorder="1" applyAlignment="1">
      <alignment vertical="center"/>
    </xf>
    <xf numFmtId="164" fontId="8" fillId="7" borderId="1" xfId="0" applyNumberFormat="1" applyFont="1" applyFill="1" applyBorder="1" applyAlignment="1">
      <alignment horizontal="centerContinuous" vertical="center"/>
    </xf>
    <xf numFmtId="164" fontId="14" fillId="0" borderId="53" xfId="0" applyNumberFormat="1" applyFont="1" applyBorder="1" applyAlignment="1">
      <alignment vertical="center"/>
    </xf>
    <xf numFmtId="164" fontId="14" fillId="0" borderId="54" xfId="0" applyNumberFormat="1" applyFont="1" applyBorder="1" applyAlignment="1">
      <alignment vertical="center"/>
    </xf>
    <xf numFmtId="164" fontId="14" fillId="0" borderId="51" xfId="0" applyNumberFormat="1" applyFont="1" applyBorder="1" applyAlignment="1">
      <alignment vertical="center"/>
    </xf>
    <xf numFmtId="164" fontId="14" fillId="0" borderId="55" xfId="0" applyNumberFormat="1" applyFont="1" applyBorder="1" applyAlignment="1">
      <alignment vertical="center"/>
    </xf>
    <xf numFmtId="173" fontId="25" fillId="0" borderId="52" xfId="0" applyNumberFormat="1" applyFont="1" applyFill="1" applyBorder="1" applyAlignment="1">
      <alignment vertical="center"/>
    </xf>
    <xf numFmtId="164" fontId="14" fillId="0" borderId="53" xfId="0" applyNumberFormat="1" applyFont="1" applyFill="1" applyBorder="1" applyAlignment="1">
      <alignment vertical="center"/>
    </xf>
    <xf numFmtId="164" fontId="14" fillId="0" borderId="51" xfId="0" applyNumberFormat="1" applyFont="1" applyFill="1" applyBorder="1" applyAlignment="1">
      <alignment vertical="center"/>
    </xf>
    <xf numFmtId="165" fontId="14" fillId="0" borderId="52" xfId="0" applyNumberFormat="1" applyFont="1" applyBorder="1" applyAlignment="1">
      <alignment vertical="center"/>
    </xf>
    <xf numFmtId="165" fontId="14" fillId="0" borderId="56" xfId="0" applyNumberFormat="1" applyFont="1" applyBorder="1" applyAlignment="1">
      <alignment vertical="center"/>
    </xf>
    <xf numFmtId="173" fontId="25" fillId="0" borderId="56" xfId="0" applyNumberFormat="1" applyFont="1" applyFill="1" applyBorder="1" applyAlignment="1">
      <alignment vertical="center"/>
    </xf>
    <xf numFmtId="164" fontId="49" fillId="0" borderId="57" xfId="0" applyNumberFormat="1" applyFont="1" applyFill="1" applyBorder="1" applyAlignment="1">
      <alignment vertical="center"/>
    </xf>
    <xf numFmtId="164" fontId="14" fillId="0" borderId="58" xfId="0" applyNumberFormat="1" applyFont="1" applyBorder="1" applyAlignment="1">
      <alignment vertical="center"/>
    </xf>
    <xf numFmtId="164" fontId="14" fillId="0" borderId="59" xfId="0" applyNumberFormat="1" applyFont="1" applyBorder="1" applyAlignment="1">
      <alignment vertical="center"/>
    </xf>
    <xf numFmtId="164" fontId="25" fillId="0" borderId="16" xfId="0" applyNumberFormat="1" applyFont="1" applyFill="1" applyBorder="1" applyAlignment="1">
      <alignment vertical="center"/>
    </xf>
    <xf numFmtId="0" fontId="6" fillId="3" borderId="1" xfId="0" applyNumberFormat="1" applyFont="1" applyFill="1" applyBorder="1" applyAlignment="1">
      <alignment vertical="center"/>
    </xf>
    <xf numFmtId="164" fontId="14" fillId="0" borderId="57" xfId="0" applyNumberFormat="1" applyFont="1" applyFill="1" applyBorder="1" applyAlignment="1">
      <alignment vertical="center"/>
    </xf>
    <xf numFmtId="0" fontId="10" fillId="0" borderId="58" xfId="0" applyNumberFormat="1" applyFont="1" applyFill="1" applyBorder="1" applyAlignment="1">
      <alignment horizontal="left" vertical="center"/>
    </xf>
    <xf numFmtId="164" fontId="10" fillId="0" borderId="59" xfId="0" applyNumberFormat="1" applyFont="1" applyFill="1" applyBorder="1" applyAlignment="1">
      <alignment vertical="center"/>
    </xf>
    <xf numFmtId="164" fontId="25" fillId="0" borderId="34" xfId="0" applyNumberFormat="1" applyFont="1" applyFill="1" applyBorder="1" applyAlignment="1">
      <alignment vertical="center"/>
    </xf>
    <xf numFmtId="166" fontId="14" fillId="0" borderId="23" xfId="0" applyNumberFormat="1" applyFont="1" applyFill="1" applyBorder="1" applyAlignment="1">
      <alignment horizontal="right" vertical="center" wrapText="1"/>
    </xf>
    <xf numFmtId="166" fontId="14" fillId="0" borderId="59" xfId="0" applyNumberFormat="1" applyFont="1" applyFill="1" applyBorder="1" applyAlignment="1">
      <alignment horizontal="right" vertical="center" wrapText="1"/>
    </xf>
    <xf numFmtId="166" fontId="14" fillId="0" borderId="60" xfId="0" applyNumberFormat="1" applyFont="1" applyFill="1" applyBorder="1" applyAlignment="1">
      <alignment horizontal="right" vertical="center" wrapText="1"/>
    </xf>
    <xf numFmtId="164" fontId="14" fillId="0" borderId="28"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33" xfId="0" applyNumberFormat="1" applyFont="1" applyFill="1" applyBorder="1" applyAlignment="1">
      <alignment vertical="center"/>
    </xf>
    <xf numFmtId="0" fontId="10" fillId="0" borderId="50" xfId="3" applyFont="1" applyBorder="1" applyAlignment="1">
      <alignment vertical="center"/>
    </xf>
    <xf numFmtId="0" fontId="10" fillId="0" borderId="51" xfId="3" applyFont="1" applyFill="1" applyBorder="1" applyAlignment="1">
      <alignment vertical="center"/>
    </xf>
    <xf numFmtId="0" fontId="10" fillId="0" borderId="11" xfId="3" applyFont="1" applyFill="1" applyBorder="1" applyAlignment="1">
      <alignment vertical="center"/>
    </xf>
    <xf numFmtId="0" fontId="10" fillId="0" borderId="55" xfId="3" applyFont="1" applyFill="1" applyBorder="1" applyAlignment="1">
      <alignment vertical="center"/>
    </xf>
    <xf numFmtId="164" fontId="14" fillId="0" borderId="59" xfId="0" applyNumberFormat="1" applyFont="1" applyFill="1" applyBorder="1" applyAlignment="1">
      <alignment vertical="center"/>
    </xf>
    <xf numFmtId="164" fontId="25" fillId="0" borderId="62" xfId="0" applyNumberFormat="1" applyFont="1" applyFill="1" applyBorder="1" applyAlignment="1">
      <alignment vertical="center"/>
    </xf>
    <xf numFmtId="164" fontId="14" fillId="2" borderId="11" xfId="0" applyNumberFormat="1" applyFont="1" applyFill="1" applyBorder="1" applyAlignment="1">
      <alignment horizontal="centerContinuous" vertical="center"/>
    </xf>
    <xf numFmtId="0" fontId="6" fillId="10" borderId="10" xfId="0" applyFont="1" applyFill="1" applyBorder="1" applyAlignment="1">
      <alignment horizontal="left" vertical="center"/>
    </xf>
    <xf numFmtId="166" fontId="6" fillId="6" borderId="3" xfId="0" applyNumberFormat="1" applyFont="1" applyFill="1" applyBorder="1" applyAlignment="1">
      <alignment horizontal="right" vertical="center" wrapText="1"/>
    </xf>
    <xf numFmtId="3" fontId="8" fillId="0" borderId="7" xfId="0" applyNumberFormat="1" applyFont="1" applyBorder="1" applyAlignment="1">
      <alignment vertical="center"/>
    </xf>
    <xf numFmtId="3" fontId="10" fillId="0" borderId="7" xfId="0" applyNumberFormat="1" applyFont="1" applyBorder="1" applyAlignment="1">
      <alignment vertical="center"/>
    </xf>
    <xf numFmtId="164" fontId="60" fillId="0" borderId="0" xfId="0" applyNumberFormat="1" applyFont="1" applyAlignment="1">
      <alignment vertical="center"/>
    </xf>
    <xf numFmtId="166" fontId="61" fillId="0" borderId="0" xfId="0" applyNumberFormat="1" applyFont="1" applyAlignment="1">
      <alignment vertical="center"/>
    </xf>
    <xf numFmtId="164" fontId="8" fillId="7" borderId="4" xfId="0" applyNumberFormat="1" applyFont="1" applyFill="1" applyBorder="1" applyAlignment="1">
      <alignment horizontal="centerContinuous" vertical="center"/>
    </xf>
    <xf numFmtId="164" fontId="34" fillId="0" borderId="63" xfId="0" applyNumberFormat="1" applyFont="1" applyFill="1" applyBorder="1" applyAlignment="1">
      <alignment horizontal="centerContinuous" vertical="center"/>
    </xf>
    <xf numFmtId="164" fontId="34" fillId="11" borderId="15" xfId="0" applyNumberFormat="1" applyFont="1" applyFill="1" applyBorder="1" applyAlignment="1">
      <alignment horizontal="centerContinuous" vertical="center"/>
    </xf>
    <xf numFmtId="164" fontId="34" fillId="11" borderId="15" xfId="0" applyNumberFormat="1" applyFont="1" applyFill="1" applyBorder="1" applyAlignment="1">
      <alignment vertical="center"/>
    </xf>
    <xf numFmtId="164" fontId="10" fillId="0" borderId="64" xfId="0" applyNumberFormat="1" applyFont="1" applyFill="1" applyBorder="1" applyAlignment="1">
      <alignment horizontal="left" vertical="center"/>
    </xf>
    <xf numFmtId="164" fontId="10" fillId="0" borderId="5" xfId="0" applyNumberFormat="1" applyFont="1" applyFill="1" applyBorder="1" applyAlignment="1">
      <alignment horizontal="left" vertical="center"/>
    </xf>
    <xf numFmtId="164" fontId="10" fillId="0" borderId="23" xfId="0" applyNumberFormat="1" applyFont="1" applyFill="1" applyBorder="1" applyAlignment="1">
      <alignment horizontal="righ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64" fontId="6" fillId="11" borderId="1" xfId="0" applyNumberFormat="1" applyFont="1" applyFill="1" applyBorder="1" applyAlignment="1">
      <alignment horizontal="left" vertical="center"/>
    </xf>
    <xf numFmtId="164" fontId="6" fillId="11" borderId="3" xfId="0" applyNumberFormat="1" applyFont="1" applyFill="1" applyBorder="1" applyAlignment="1">
      <alignment horizontal="right" vertical="center"/>
    </xf>
    <xf numFmtId="164" fontId="6" fillId="11"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59" fillId="0" borderId="0" xfId="3" applyNumberFormat="1" applyFont="1" applyFill="1" applyBorder="1" applyAlignment="1">
      <alignment vertical="center"/>
    </xf>
    <xf numFmtId="164" fontId="56"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5" fillId="0" borderId="30" xfId="0" applyNumberFormat="1" applyFont="1" applyFill="1" applyBorder="1" applyAlignment="1">
      <alignment vertical="center"/>
    </xf>
    <xf numFmtId="169" fontId="25" fillId="0" borderId="35" xfId="0" applyNumberFormat="1" applyFont="1" applyFill="1" applyBorder="1" applyAlignment="1">
      <alignment vertical="center"/>
    </xf>
    <xf numFmtId="169" fontId="25" fillId="0" borderId="31" xfId="0" applyNumberFormat="1" applyFont="1" applyFill="1" applyBorder="1" applyAlignment="1">
      <alignment vertical="center"/>
    </xf>
    <xf numFmtId="164" fontId="34" fillId="7" borderId="2" xfId="0" applyNumberFormat="1" applyFont="1" applyFill="1" applyBorder="1" applyAlignment="1">
      <alignment horizontal="centerContinuous" vertical="center"/>
    </xf>
    <xf numFmtId="164" fontId="14" fillId="0" borderId="31" xfId="0" applyNumberFormat="1" applyFont="1" applyFill="1" applyBorder="1" applyAlignment="1">
      <alignment vertical="center"/>
    </xf>
    <xf numFmtId="164" fontId="14" fillId="0" borderId="34" xfId="0" applyNumberFormat="1" applyFont="1" applyFill="1" applyBorder="1" applyAlignment="1">
      <alignment vertical="center"/>
    </xf>
    <xf numFmtId="164" fontId="34" fillId="6" borderId="2" xfId="0" applyNumberFormat="1" applyFont="1" applyFill="1" applyBorder="1" applyAlignment="1">
      <alignment vertical="center"/>
    </xf>
    <xf numFmtId="9" fontId="10" fillId="0" borderId="7" xfId="0" applyNumberFormat="1" applyFont="1" applyBorder="1" applyAlignment="1">
      <alignment vertical="center"/>
    </xf>
    <xf numFmtId="9" fontId="10" fillId="0" borderId="10" xfId="0" applyNumberFormat="1" applyFont="1" applyBorder="1" applyAlignment="1">
      <alignment vertical="center"/>
    </xf>
    <xf numFmtId="9" fontId="10" fillId="0" borderId="6" xfId="0" applyNumberFormat="1" applyFont="1" applyBorder="1" applyAlignment="1">
      <alignment vertical="center"/>
    </xf>
    <xf numFmtId="9" fontId="10" fillId="0" borderId="10" xfId="0" applyNumberFormat="1" applyFont="1" applyFill="1" applyBorder="1" applyAlignment="1">
      <alignment vertical="center"/>
    </xf>
    <xf numFmtId="9" fontId="10" fillId="0" borderId="7" xfId="0" applyNumberFormat="1" applyFont="1" applyFill="1" applyBorder="1" applyAlignment="1">
      <alignment vertical="center"/>
    </xf>
    <xf numFmtId="0" fontId="6" fillId="2" borderId="15" xfId="3" applyFont="1" applyFill="1" applyBorder="1" applyAlignment="1">
      <alignment horizontal="centerContinuous" vertical="center"/>
    </xf>
    <xf numFmtId="169" fontId="14" fillId="0" borderId="13" xfId="3" applyNumberFormat="1" applyFont="1" applyFill="1" applyBorder="1" applyAlignment="1">
      <alignment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6"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0" fontId="10" fillId="0" borderId="65" xfId="3" applyFont="1" applyBorder="1" applyAlignment="1">
      <alignment vertical="center"/>
    </xf>
    <xf numFmtId="0" fontId="10" fillId="0" borderId="66" xfId="3" applyFont="1" applyFill="1" applyBorder="1" applyAlignment="1">
      <alignment vertical="center"/>
    </xf>
    <xf numFmtId="0" fontId="10" fillId="0" borderId="47" xfId="3" applyFont="1" applyFill="1" applyBorder="1" applyAlignment="1">
      <alignment vertical="center"/>
    </xf>
    <xf numFmtId="164" fontId="7" fillId="5" borderId="1" xfId="3" applyNumberFormat="1" applyFont="1" applyFill="1" applyBorder="1" applyAlignment="1">
      <alignment horizontal="right" vertical="center"/>
    </xf>
    <xf numFmtId="164" fontId="7" fillId="5" borderId="15" xfId="3" applyNumberFormat="1" applyFont="1" applyFill="1" applyBorder="1" applyAlignment="1">
      <alignment horizontal="right" vertical="center"/>
    </xf>
    <xf numFmtId="164" fontId="6" fillId="5" borderId="2" xfId="3" applyNumberFormat="1" applyFont="1" applyFill="1" applyBorder="1" applyAlignment="1">
      <alignment vertical="center"/>
    </xf>
    <xf numFmtId="169" fontId="7" fillId="5" borderId="2" xfId="3" applyNumberFormat="1" applyFont="1" applyFill="1" applyBorder="1" applyAlignment="1">
      <alignment vertical="center"/>
    </xf>
    <xf numFmtId="175" fontId="14" fillId="0" borderId="42" xfId="3" applyNumberFormat="1" applyFont="1" applyFill="1" applyBorder="1" applyAlignment="1">
      <alignment vertical="center"/>
    </xf>
    <xf numFmtId="0" fontId="10" fillId="0" borderId="5" xfId="3" applyFont="1" applyBorder="1" applyAlignment="1">
      <alignment vertical="center"/>
    </xf>
    <xf numFmtId="164" fontId="14" fillId="0" borderId="67" xfId="3" applyNumberFormat="1" applyFont="1" applyBorder="1" applyAlignment="1">
      <alignment vertical="center"/>
    </xf>
    <xf numFmtId="167" fontId="14" fillId="0" borderId="68" xfId="3" applyNumberFormat="1" applyFont="1" applyFill="1" applyBorder="1" applyAlignment="1">
      <alignment vertical="center"/>
    </xf>
    <xf numFmtId="167" fontId="14" fillId="0" borderId="14" xfId="3" applyNumberFormat="1" applyFont="1" applyFill="1" applyBorder="1" applyAlignment="1">
      <alignment vertical="center"/>
    </xf>
    <xf numFmtId="164" fontId="14" fillId="6" borderId="1" xfId="3" applyNumberFormat="1" applyFont="1" applyFill="1" applyBorder="1" applyAlignment="1">
      <alignment vertical="center"/>
    </xf>
    <xf numFmtId="164" fontId="6" fillId="6" borderId="15" xfId="0" applyNumberFormat="1" applyFont="1" applyFill="1" applyBorder="1" applyAlignment="1">
      <alignment vertical="center"/>
    </xf>
    <xf numFmtId="164" fontId="6" fillId="6" borderId="1" xfId="0" applyNumberFormat="1" applyFont="1" applyFill="1" applyBorder="1" applyAlignment="1">
      <alignment vertical="center"/>
    </xf>
    <xf numFmtId="164" fontId="62"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7"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52" xfId="0" applyNumberFormat="1" applyFont="1" applyBorder="1" applyAlignment="1">
      <alignment vertical="center"/>
    </xf>
    <xf numFmtId="165" fontId="14" fillId="0" borderId="56" xfId="0" applyNumberFormat="1" applyFont="1" applyFill="1" applyBorder="1" applyAlignment="1">
      <alignment horizontal="right" vertical="center"/>
    </xf>
    <xf numFmtId="165" fontId="14" fillId="0" borderId="52" xfId="0" applyNumberFormat="1" applyFont="1" applyFill="1" applyBorder="1" applyAlignment="1">
      <alignment horizontal="right" vertical="center"/>
    </xf>
    <xf numFmtId="168" fontId="14" fillId="0" borderId="49" xfId="0" applyNumberFormat="1" applyFont="1" applyBorder="1" applyAlignment="1">
      <alignment vertical="center"/>
    </xf>
    <xf numFmtId="164" fontId="6" fillId="0" borderId="43" xfId="0" applyNumberFormat="1" applyFont="1" applyFill="1" applyBorder="1" applyAlignment="1">
      <alignment horizontal="right" vertical="center"/>
    </xf>
    <xf numFmtId="173" fontId="14" fillId="0" borderId="35" xfId="0" quotePrefix="1" applyNumberFormat="1" applyFont="1" applyFill="1" applyBorder="1" applyAlignment="1">
      <alignment horizontal="right" vertical="center"/>
    </xf>
    <xf numFmtId="166" fontId="14" fillId="0" borderId="39" xfId="0" applyNumberFormat="1" applyFont="1" applyFill="1" applyBorder="1" applyAlignment="1">
      <alignment horizontal="right" vertical="center"/>
    </xf>
    <xf numFmtId="0" fontId="63" fillId="0" borderId="0" xfId="0" applyFont="1" applyAlignment="1">
      <alignment vertical="center" wrapText="1"/>
    </xf>
    <xf numFmtId="164" fontId="19" fillId="0" borderId="0" xfId="2" applyNumberFormat="1" applyFont="1" applyFill="1" applyBorder="1" applyAlignment="1" applyProtection="1">
      <alignment horizontal="left" vertical="center"/>
    </xf>
    <xf numFmtId="175" fontId="14" fillId="0" borderId="39" xfId="3" applyNumberFormat="1" applyFont="1" applyFill="1" applyBorder="1" applyAlignment="1">
      <alignmen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4" fontId="10" fillId="0" borderId="0" xfId="0" applyNumberFormat="1" applyFont="1" applyFill="1" applyBorder="1" applyAlignment="1"/>
    <xf numFmtId="164" fontId="14" fillId="7" borderId="11" xfId="3" applyNumberFormat="1" applyFont="1" applyFill="1" applyBorder="1" applyAlignment="1">
      <alignment vertical="center"/>
    </xf>
    <xf numFmtId="164" fontId="8" fillId="7" borderId="6" xfId="0" applyNumberFormat="1" applyFont="1" applyFill="1" applyBorder="1" applyAlignment="1">
      <alignment horizontal="centerContinuous" vertical="center"/>
    </xf>
    <xf numFmtId="164" fontId="14" fillId="7" borderId="10" xfId="3" applyNumberFormat="1" applyFont="1" applyFill="1" applyBorder="1" applyAlignment="1">
      <alignment vertical="center"/>
    </xf>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0" fontId="6" fillId="2" borderId="2"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167" fontId="14" fillId="0" borderId="45" xfId="3" applyNumberFormat="1" applyFont="1" applyFill="1" applyBorder="1" applyAlignment="1">
      <alignment vertical="center"/>
    </xf>
    <xf numFmtId="167" fontId="14" fillId="0" borderId="46"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66" fillId="0" borderId="0" xfId="0" applyNumberFormat="1" applyFont="1" applyFill="1" applyBorder="1" applyAlignment="1">
      <alignment horizontal="center" vertical="center"/>
    </xf>
    <xf numFmtId="0" fontId="67" fillId="0" borderId="0" xfId="0" applyFont="1" applyFill="1" applyBorder="1" applyAlignment="1">
      <alignment horizontal="center" vertical="center" wrapText="1"/>
    </xf>
    <xf numFmtId="165" fontId="68" fillId="0" borderId="0" xfId="0" applyNumberFormat="1" applyFont="1" applyFill="1" applyBorder="1" applyAlignment="1">
      <alignment vertical="center"/>
    </xf>
    <xf numFmtId="164" fontId="69" fillId="0" borderId="0" xfId="0" applyNumberFormat="1" applyFont="1" applyFill="1" applyBorder="1" applyAlignment="1">
      <alignment vertical="center"/>
    </xf>
    <xf numFmtId="164" fontId="70" fillId="0" borderId="0" xfId="0" applyNumberFormat="1" applyFont="1" applyFill="1" applyBorder="1" applyAlignment="1">
      <alignment vertical="center"/>
    </xf>
    <xf numFmtId="164" fontId="14" fillId="0" borderId="65" xfId="3" applyNumberFormat="1" applyFont="1" applyFill="1" applyBorder="1" applyAlignment="1">
      <alignment vertical="center"/>
    </xf>
    <xf numFmtId="164" fontId="14" fillId="0" borderId="66" xfId="3" applyNumberFormat="1" applyFont="1" applyFill="1" applyBorder="1" applyAlignment="1">
      <alignment vertical="center"/>
    </xf>
    <xf numFmtId="164" fontId="14" fillId="0" borderId="47" xfId="3" applyNumberFormat="1" applyFont="1" applyFill="1" applyBorder="1" applyAlignment="1">
      <alignment vertical="center"/>
    </xf>
    <xf numFmtId="165" fontId="14" fillId="0" borderId="47" xfId="3" applyNumberFormat="1" applyFont="1" applyFill="1" applyBorder="1" applyAlignment="1">
      <alignment vertical="center"/>
    </xf>
    <xf numFmtId="173" fontId="14" fillId="0" borderId="43" xfId="3" applyNumberFormat="1" applyFont="1" applyFill="1" applyBorder="1" applyAlignment="1">
      <alignment vertical="center"/>
    </xf>
    <xf numFmtId="165" fontId="10" fillId="0" borderId="27"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54" xfId="0" applyNumberFormat="1" applyFont="1" applyFill="1" applyBorder="1" applyAlignment="1">
      <alignment vertical="center"/>
    </xf>
    <xf numFmtId="166" fontId="14" fillId="0" borderId="54" xfId="0" applyNumberFormat="1" applyFont="1" applyFill="1" applyBorder="1" applyAlignment="1">
      <alignment horizontal="right" vertical="center" wrapText="1"/>
    </xf>
    <xf numFmtId="166" fontId="14" fillId="0" borderId="7" xfId="0" applyNumberFormat="1" applyFont="1" applyFill="1" applyBorder="1" applyAlignment="1">
      <alignment horizontal="right" vertical="center" wrapText="1"/>
    </xf>
    <xf numFmtId="164" fontId="14" fillId="0" borderId="71" xfId="0" applyNumberFormat="1" applyFont="1" applyFill="1" applyBorder="1" applyAlignment="1">
      <alignment horizontal="centerContinuous" vertical="center"/>
    </xf>
    <xf numFmtId="0" fontId="10" fillId="0" borderId="61" xfId="0" applyNumberFormat="1" applyFont="1" applyFill="1" applyBorder="1" applyAlignment="1">
      <alignment horizontal="left" vertical="center"/>
    </xf>
    <xf numFmtId="164" fontId="14" fillId="0" borderId="72" xfId="0" applyNumberFormat="1" applyFont="1" applyFill="1" applyBorder="1" applyAlignment="1">
      <alignment vertical="center"/>
    </xf>
    <xf numFmtId="166" fontId="6" fillId="9" borderId="3" xfId="0" applyNumberFormat="1" applyFont="1" applyFill="1" applyBorder="1" applyAlignment="1">
      <alignment horizontal="right" vertical="center" wrapText="1"/>
    </xf>
    <xf numFmtId="164" fontId="49" fillId="0" borderId="73" xfId="0" applyNumberFormat="1" applyFont="1" applyFill="1" applyBorder="1" applyAlignment="1">
      <alignment vertical="center"/>
    </xf>
    <xf numFmtId="165" fontId="14" fillId="0" borderId="11" xfId="0" applyNumberFormat="1" applyFont="1" applyBorder="1" applyAlignment="1">
      <alignment vertical="center"/>
    </xf>
    <xf numFmtId="165" fontId="14" fillId="0" borderId="74" xfId="0" applyNumberFormat="1" applyFont="1" applyBorder="1" applyAlignment="1">
      <alignment vertical="center"/>
    </xf>
    <xf numFmtId="173" fontId="25" fillId="0" borderId="13" xfId="0" applyNumberFormat="1" applyFont="1" applyFill="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72" fillId="0" borderId="0" xfId="3" applyNumberFormat="1" applyFont="1" applyAlignment="1">
      <alignment vertical="center"/>
    </xf>
    <xf numFmtId="164" fontId="14" fillId="0" borderId="76" xfId="3" applyNumberFormat="1" applyFont="1" applyBorder="1" applyAlignment="1">
      <alignment vertical="center"/>
    </xf>
    <xf numFmtId="164" fontId="14" fillId="0" borderId="77" xfId="3" applyNumberFormat="1" applyFont="1" applyBorder="1" applyAlignment="1">
      <alignment vertical="center"/>
    </xf>
    <xf numFmtId="164" fontId="14" fillId="0" borderId="78" xfId="3" applyNumberFormat="1" applyFont="1" applyBorder="1" applyAlignment="1">
      <alignment vertical="center"/>
    </xf>
    <xf numFmtId="164" fontId="14" fillId="0" borderId="79" xfId="3" applyNumberFormat="1" applyFont="1" applyBorder="1" applyAlignment="1">
      <alignment vertical="center"/>
    </xf>
    <xf numFmtId="164" fontId="10" fillId="0" borderId="80" xfId="0" applyNumberFormat="1" applyFont="1" applyFill="1" applyBorder="1" applyAlignment="1">
      <alignment vertical="center"/>
    </xf>
    <xf numFmtId="1" fontId="1" fillId="0" borderId="0" xfId="0" applyNumberFormat="1" applyFont="1" applyFill="1" applyAlignment="1">
      <alignment vertical="center"/>
    </xf>
    <xf numFmtId="173" fontId="14" fillId="0" borderId="43" xfId="0" quotePrefix="1" applyNumberFormat="1" applyFont="1" applyBorder="1" applyAlignment="1">
      <alignment horizontal="right" vertical="center"/>
    </xf>
    <xf numFmtId="173" fontId="14" fillId="0" borderId="39" xfId="0" quotePrefix="1" applyNumberFormat="1" applyFont="1" applyBorder="1" applyAlignment="1">
      <alignment horizontal="right" vertical="center"/>
    </xf>
    <xf numFmtId="164" fontId="65" fillId="0" borderId="0" xfId="0" applyNumberFormat="1" applyFont="1" applyFill="1" applyAlignment="1">
      <alignment horizontal="center" vertical="center"/>
    </xf>
    <xf numFmtId="167" fontId="6" fillId="9" borderId="3" xfId="3" applyNumberFormat="1" applyFont="1" applyFill="1" applyBorder="1" applyAlignment="1">
      <alignment vertical="center"/>
    </xf>
    <xf numFmtId="164" fontId="65"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49" xfId="0" applyNumberFormat="1" applyFont="1" applyFill="1" applyBorder="1" applyAlignment="1">
      <alignment horizontal="right" vertical="center" wrapText="1"/>
    </xf>
    <xf numFmtId="166" fontId="14" fillId="0" borderId="70"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4" fontId="8" fillId="6" borderId="1" xfId="0" applyNumberFormat="1" applyFont="1" applyFill="1" applyBorder="1" applyAlignment="1">
      <alignment vertical="center"/>
    </xf>
    <xf numFmtId="166" fontId="14" fillId="0" borderId="0" xfId="0" applyNumberFormat="1" applyFont="1" applyAlignment="1">
      <alignment vertical="center"/>
    </xf>
    <xf numFmtId="0" fontId="74" fillId="0" borderId="37" xfId="3" applyFont="1" applyFill="1" applyBorder="1" applyAlignment="1">
      <alignment vertical="center"/>
    </xf>
    <xf numFmtId="0" fontId="10" fillId="0" borderId="9" xfId="3" applyNumberFormat="1" applyFont="1" applyFill="1" applyBorder="1" applyAlignment="1">
      <alignment vertical="center"/>
    </xf>
    <xf numFmtId="0" fontId="8" fillId="0" borderId="81" xfId="3" applyNumberFormat="1" applyFont="1" applyFill="1" applyBorder="1" applyAlignment="1">
      <alignment horizontal="centerContinuous" vertical="center"/>
    </xf>
    <xf numFmtId="0" fontId="10" fillId="0" borderId="82" xfId="3" applyNumberFormat="1" applyFont="1" applyFill="1" applyBorder="1" applyAlignment="1">
      <alignment vertical="center"/>
    </xf>
    <xf numFmtId="0" fontId="6" fillId="0" borderId="9" xfId="3" applyFont="1" applyFill="1" applyBorder="1" applyAlignment="1">
      <alignment horizontal="centerContinuous" vertical="center"/>
    </xf>
    <xf numFmtId="0" fontId="6" fillId="0" borderId="84" xfId="3" applyFont="1" applyFill="1" applyBorder="1" applyAlignment="1">
      <alignment horizontal="centerContinuous" vertical="center"/>
    </xf>
    <xf numFmtId="0" fontId="10" fillId="0" borderId="85" xfId="3" applyNumberFormat="1" applyFont="1" applyFill="1" applyBorder="1" applyAlignment="1">
      <alignment vertical="center"/>
    </xf>
    <xf numFmtId="164" fontId="14" fillId="0" borderId="86" xfId="3" applyNumberFormat="1" applyFont="1" applyFill="1" applyBorder="1" applyAlignment="1">
      <alignment horizontal="centerContinuous" vertical="center"/>
    </xf>
    <xf numFmtId="0" fontId="10" fillId="0" borderId="73" xfId="3" applyFont="1" applyBorder="1" applyAlignment="1">
      <alignment vertical="center"/>
    </xf>
    <xf numFmtId="0" fontId="8" fillId="0" borderId="84" xfId="3" applyNumberFormat="1" applyFont="1" applyFill="1" applyBorder="1" applyAlignment="1">
      <alignment horizontal="centerContinuous" vertical="center"/>
    </xf>
    <xf numFmtId="0" fontId="74" fillId="0" borderId="36" xfId="3" applyNumberFormat="1" applyFont="1" applyFill="1" applyBorder="1" applyAlignment="1">
      <alignment vertical="center"/>
    </xf>
    <xf numFmtId="169" fontId="6" fillId="3" borderId="3" xfId="3" applyNumberFormat="1" applyFont="1" applyFill="1" applyBorder="1" applyAlignment="1">
      <alignment vertical="center"/>
    </xf>
    <xf numFmtId="167" fontId="6" fillId="0" borderId="3" xfId="3" applyNumberFormat="1" applyFont="1" applyFill="1" applyBorder="1" applyAlignment="1">
      <alignment vertical="center"/>
    </xf>
    <xf numFmtId="0" fontId="10" fillId="0" borderId="86" xfId="3" applyNumberFormat="1" applyFont="1" applyFill="1" applyBorder="1" applyAlignment="1">
      <alignment vertical="center"/>
    </xf>
    <xf numFmtId="164" fontId="14" fillId="0" borderId="86" xfId="3" applyNumberFormat="1" applyFont="1" applyFill="1" applyBorder="1" applyAlignment="1">
      <alignment horizontal="right" vertical="center"/>
    </xf>
    <xf numFmtId="0" fontId="10" fillId="0" borderId="53" xfId="3" applyFont="1" applyFill="1" applyBorder="1" applyAlignment="1">
      <alignment vertical="center"/>
    </xf>
    <xf numFmtId="0" fontId="10" fillId="0" borderId="54" xfId="3" applyFont="1" applyFill="1" applyBorder="1" applyAlignment="1">
      <alignment vertical="center"/>
    </xf>
    <xf numFmtId="164" fontId="14" fillId="0" borderId="47" xfId="3" applyNumberFormat="1" applyFont="1" applyBorder="1" applyAlignment="1">
      <alignment vertical="center"/>
    </xf>
    <xf numFmtId="165" fontId="14" fillId="0" borderId="47" xfId="3" applyNumberFormat="1" applyFont="1" applyBorder="1" applyAlignment="1">
      <alignment vertical="center"/>
    </xf>
    <xf numFmtId="164" fontId="14" fillId="0" borderId="88" xfId="3" applyNumberFormat="1" applyFont="1" applyFill="1" applyBorder="1" applyAlignment="1">
      <alignment vertical="center"/>
    </xf>
    <xf numFmtId="164" fontId="14" fillId="0" borderId="89" xfId="3" applyNumberFormat="1" applyFont="1" applyFill="1" applyBorder="1" applyAlignment="1">
      <alignment vertical="center"/>
    </xf>
    <xf numFmtId="164" fontId="14" fillId="0" borderId="48" xfId="3" applyNumberFormat="1" applyFont="1" applyFill="1" applyBorder="1" applyAlignment="1">
      <alignment vertical="center"/>
    </xf>
    <xf numFmtId="165" fontId="14" fillId="0" borderId="48" xfId="3" applyNumberFormat="1" applyFont="1" applyFill="1" applyBorder="1" applyAlignment="1">
      <alignment vertical="center"/>
    </xf>
    <xf numFmtId="173" fontId="14" fillId="0" borderId="27" xfId="3" applyNumberFormat="1" applyFont="1" applyFill="1" applyBorder="1" applyAlignment="1">
      <alignment vertical="center"/>
    </xf>
    <xf numFmtId="164" fontId="14" fillId="0" borderId="64" xfId="3" applyNumberFormat="1" applyFont="1" applyFill="1" applyBorder="1" applyAlignment="1">
      <alignment vertical="center"/>
    </xf>
    <xf numFmtId="164" fontId="14" fillId="0" borderId="90" xfId="3" applyNumberFormat="1" applyFont="1" applyFill="1" applyBorder="1" applyAlignment="1">
      <alignment vertical="center"/>
    </xf>
    <xf numFmtId="164" fontId="14" fillId="0" borderId="63" xfId="3" applyNumberFormat="1" applyFont="1" applyFill="1" applyBorder="1" applyAlignment="1">
      <alignment vertical="center"/>
    </xf>
    <xf numFmtId="173" fontId="14" fillId="0" borderId="46" xfId="3" applyNumberFormat="1" applyFont="1" applyFill="1" applyBorder="1" applyAlignment="1">
      <alignment vertical="center"/>
    </xf>
    <xf numFmtId="0" fontId="10" fillId="0" borderId="65" xfId="3" applyFont="1" applyFill="1" applyBorder="1" applyAlignment="1">
      <alignment vertical="center"/>
    </xf>
    <xf numFmtId="167" fontId="14" fillId="0" borderId="70" xfId="3" applyNumberFormat="1" applyFont="1" applyFill="1" applyBorder="1" applyAlignment="1">
      <alignment vertical="center"/>
    </xf>
    <xf numFmtId="167" fontId="14" fillId="0" borderId="49" xfId="3" applyNumberFormat="1" applyFont="1" applyFill="1" applyBorder="1" applyAlignment="1">
      <alignment vertical="center"/>
    </xf>
    <xf numFmtId="164" fontId="14" fillId="0" borderId="51" xfId="3" applyNumberFormat="1" applyFont="1" applyFill="1" applyBorder="1" applyAlignment="1">
      <alignment vertical="center"/>
    </xf>
    <xf numFmtId="164" fontId="14" fillId="0" borderId="50" xfId="3" applyNumberFormat="1" applyFont="1" applyFill="1" applyBorder="1" applyAlignment="1">
      <alignment vertical="center"/>
    </xf>
    <xf numFmtId="165" fontId="14" fillId="0" borderId="55" xfId="3" applyNumberFormat="1" applyFont="1" applyBorder="1" applyAlignment="1">
      <alignment vertical="center"/>
    </xf>
    <xf numFmtId="173" fontId="14" fillId="0" borderId="52" xfId="3" applyNumberFormat="1" applyFont="1" applyFill="1" applyBorder="1" applyAlignment="1">
      <alignment vertical="center"/>
    </xf>
    <xf numFmtId="164" fontId="14" fillId="0" borderId="55" xfId="3" applyNumberFormat="1" applyFont="1" applyBorder="1" applyAlignment="1">
      <alignment vertical="center"/>
    </xf>
    <xf numFmtId="164" fontId="14" fillId="0" borderId="34" xfId="3" applyNumberFormat="1" applyFont="1" applyBorder="1" applyAlignment="1">
      <alignment vertical="center"/>
    </xf>
    <xf numFmtId="0" fontId="10" fillId="0" borderId="53" xfId="0" applyNumberFormat="1" applyFont="1" applyFill="1" applyBorder="1" applyAlignment="1">
      <alignment horizontal="left" vertical="center"/>
    </xf>
    <xf numFmtId="164" fontId="10" fillId="0" borderId="54" xfId="0" applyNumberFormat="1" applyFont="1" applyFill="1" applyBorder="1" applyAlignment="1">
      <alignment vertical="center"/>
    </xf>
    <xf numFmtId="164" fontId="14" fillId="0" borderId="56" xfId="0" applyNumberFormat="1" applyFont="1" applyFill="1" applyBorder="1" applyAlignment="1">
      <alignment vertical="center"/>
    </xf>
    <xf numFmtId="0" fontId="6" fillId="0" borderId="81" xfId="0" applyNumberFormat="1" applyFont="1" applyFill="1" applyBorder="1" applyAlignment="1">
      <alignment vertical="center"/>
    </xf>
    <xf numFmtId="164" fontId="14" fillId="0" borderId="83" xfId="0" applyNumberFormat="1" applyFont="1" applyFill="1" applyBorder="1" applyAlignment="1">
      <alignment vertical="center"/>
    </xf>
    <xf numFmtId="166" fontId="6" fillId="0" borderId="45" xfId="0" applyNumberFormat="1" applyFont="1" applyFill="1" applyBorder="1" applyAlignment="1">
      <alignment horizontal="right" vertical="center" wrapText="1"/>
    </xf>
    <xf numFmtId="0" fontId="10" fillId="0" borderId="82" xfId="0" applyNumberFormat="1" applyFont="1" applyFill="1" applyBorder="1" applyAlignment="1">
      <alignment vertical="center"/>
    </xf>
    <xf numFmtId="0" fontId="6" fillId="0" borderId="0" xfId="0" applyNumberFormat="1" applyFont="1" applyFill="1" applyBorder="1" applyAlignment="1">
      <alignment vertical="center"/>
    </xf>
    <xf numFmtId="0" fontId="6" fillId="3" borderId="0" xfId="0" applyNumberFormat="1" applyFont="1" applyFill="1" applyBorder="1" applyAlignment="1">
      <alignment vertical="center"/>
    </xf>
    <xf numFmtId="164" fontId="14" fillId="3" borderId="0" xfId="0" applyNumberFormat="1" applyFont="1" applyFill="1" applyBorder="1" applyAlignment="1">
      <alignment vertical="center"/>
    </xf>
    <xf numFmtId="0" fontId="10" fillId="0" borderId="90" xfId="0" applyNumberFormat="1" applyFont="1" applyFill="1" applyBorder="1" applyAlignment="1">
      <alignment horizontal="left" vertical="center"/>
    </xf>
    <xf numFmtId="0" fontId="6" fillId="0" borderId="90" xfId="0" applyNumberFormat="1" applyFont="1" applyFill="1" applyBorder="1" applyAlignment="1">
      <alignment vertical="center"/>
    </xf>
    <xf numFmtId="164" fontId="14" fillId="0" borderId="63" xfId="0" applyNumberFormat="1" applyFont="1" applyFill="1" applyBorder="1" applyAlignment="1">
      <alignment vertical="center"/>
    </xf>
    <xf numFmtId="164" fontId="14" fillId="3" borderId="10" xfId="0" applyNumberFormat="1" applyFont="1" applyFill="1" applyBorder="1" applyAlignment="1">
      <alignment vertical="center"/>
    </xf>
    <xf numFmtId="166" fontId="14" fillId="0" borderId="56" xfId="0" applyNumberFormat="1" applyFont="1" applyFill="1" applyBorder="1" applyAlignment="1">
      <alignment horizontal="right" vertical="center" wrapText="1"/>
    </xf>
    <xf numFmtId="0" fontId="6" fillId="0" borderId="92" xfId="0" applyNumberFormat="1" applyFont="1" applyFill="1" applyBorder="1" applyAlignment="1">
      <alignment vertical="center"/>
    </xf>
    <xf numFmtId="0" fontId="10" fillId="0" borderId="93" xfId="0" applyNumberFormat="1" applyFont="1" applyFill="1" applyBorder="1" applyAlignment="1">
      <alignment horizontal="left" vertical="center"/>
    </xf>
    <xf numFmtId="164" fontId="14" fillId="0" borderId="91" xfId="0" applyNumberFormat="1" applyFont="1" applyFill="1" applyBorder="1" applyAlignment="1">
      <alignment vertical="center"/>
    </xf>
    <xf numFmtId="0" fontId="10" fillId="0" borderId="82" xfId="0" applyFont="1" applyFill="1" applyBorder="1" applyAlignment="1">
      <alignment vertical="center"/>
    </xf>
    <xf numFmtId="166" fontId="14" fillId="0" borderId="68" xfId="0" applyNumberFormat="1" applyFont="1" applyFill="1" applyBorder="1" applyAlignment="1">
      <alignment horizontal="right" vertical="center" wrapText="1"/>
    </xf>
    <xf numFmtId="166" fontId="14" fillId="0" borderId="46" xfId="0" applyNumberFormat="1" applyFont="1" applyFill="1" applyBorder="1" applyAlignment="1">
      <alignment horizontal="right" vertical="center" wrapText="1"/>
    </xf>
    <xf numFmtId="0" fontId="10" fillId="0" borderId="0" xfId="0" applyNumberFormat="1" applyFont="1" applyFill="1" applyBorder="1" applyAlignment="1">
      <alignment horizontal="left" vertical="center"/>
    </xf>
    <xf numFmtId="164" fontId="14" fillId="0" borderId="46" xfId="0" applyNumberFormat="1" applyFont="1" applyFill="1" applyBorder="1" applyAlignment="1">
      <alignment vertical="center"/>
    </xf>
    <xf numFmtId="166" fontId="14" fillId="0" borderId="11" xfId="0" applyNumberFormat="1" applyFont="1" applyFill="1" applyBorder="1" applyAlignment="1">
      <alignment horizontal="right" vertical="center" wrapText="1"/>
    </xf>
    <xf numFmtId="166" fontId="14" fillId="0" borderId="87" xfId="0" applyNumberFormat="1" applyFont="1" applyFill="1" applyBorder="1" applyAlignment="1">
      <alignment horizontal="right" vertical="center" wrapText="1"/>
    </xf>
    <xf numFmtId="166" fontId="14" fillId="0" borderId="2" xfId="0" applyNumberFormat="1" applyFont="1" applyFill="1" applyBorder="1" applyAlignment="1">
      <alignment horizontal="right" vertical="center" wrapText="1"/>
    </xf>
    <xf numFmtId="166" fontId="14" fillId="0" borderId="45" xfId="0" applyNumberFormat="1" applyFont="1" applyFill="1" applyBorder="1" applyAlignment="1">
      <alignment horizontal="right" vertical="center" wrapText="1"/>
    </xf>
    <xf numFmtId="173" fontId="25" fillId="0" borderId="14" xfId="0" applyNumberFormat="1" applyFont="1" applyFill="1" applyBorder="1" applyAlignment="1">
      <alignment vertical="center"/>
    </xf>
    <xf numFmtId="173" fontId="25" fillId="0" borderId="68" xfId="0" applyNumberFormat="1" applyFont="1" applyFill="1" applyBorder="1" applyAlignment="1">
      <alignment vertical="center"/>
    </xf>
    <xf numFmtId="164" fontId="14" fillId="0" borderId="69" xfId="0" applyNumberFormat="1" applyFont="1" applyFill="1" applyBorder="1" applyAlignment="1">
      <alignment vertical="center"/>
    </xf>
    <xf numFmtId="164" fontId="14" fillId="0" borderId="94" xfId="0" applyNumberFormat="1" applyFont="1" applyBorder="1" applyAlignment="1">
      <alignment vertical="center"/>
    </xf>
    <xf numFmtId="164" fontId="14" fillId="0" borderId="95" xfId="0" applyNumberFormat="1" applyFont="1" applyBorder="1" applyAlignment="1">
      <alignment vertical="center"/>
    </xf>
    <xf numFmtId="165" fontId="14" fillId="0" borderId="49" xfId="0" applyNumberFormat="1" applyFont="1" applyBorder="1" applyAlignment="1">
      <alignment vertical="center"/>
    </xf>
    <xf numFmtId="173" fontId="25" fillId="0" borderId="49" xfId="0" applyNumberFormat="1" applyFont="1" applyFill="1" applyBorder="1" applyAlignment="1">
      <alignment vertical="center"/>
    </xf>
    <xf numFmtId="1" fontId="14" fillId="0" borderId="0" xfId="0" quotePrefix="1" applyNumberFormat="1" applyFont="1" applyBorder="1" applyAlignment="1">
      <alignment horizontal="right" vertical="center"/>
    </xf>
    <xf numFmtId="1" fontId="25" fillId="0" borderId="0" xfId="0" applyNumberFormat="1" applyFont="1" applyBorder="1" applyAlignment="1">
      <alignment vertical="center"/>
    </xf>
    <xf numFmtId="1" fontId="14" fillId="0" borderId="5" xfId="0" quotePrefix="1" applyNumberFormat="1" applyFont="1" applyBorder="1" applyAlignment="1">
      <alignment horizontal="right"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1" fontId="25" fillId="0" borderId="5" xfId="0" applyNumberFormat="1" applyFont="1" applyBorder="1" applyAlignment="1">
      <alignment vertical="center"/>
    </xf>
    <xf numFmtId="1" fontId="6" fillId="0" borderId="5" xfId="0" applyNumberFormat="1" applyFont="1" applyFill="1" applyBorder="1" applyAlignment="1">
      <alignment vertical="center"/>
    </xf>
    <xf numFmtId="167" fontId="6" fillId="3" borderId="2" xfId="0" applyNumberFormat="1" applyFont="1" applyFill="1" applyBorder="1" applyAlignment="1">
      <alignment vertical="center"/>
    </xf>
    <xf numFmtId="167" fontId="14" fillId="0" borderId="16" xfId="0" quotePrefix="1" applyNumberFormat="1" applyFont="1" applyFill="1" applyBorder="1" applyAlignment="1">
      <alignment horizontal="right" vertical="center"/>
    </xf>
    <xf numFmtId="167" fontId="14" fillId="0" borderId="45" xfId="0" quotePrefix="1" applyNumberFormat="1" applyFont="1" applyFill="1" applyBorder="1" applyAlignment="1">
      <alignment horizontal="right" vertical="center"/>
    </xf>
    <xf numFmtId="167" fontId="14" fillId="0" borderId="46" xfId="0" quotePrefix="1" applyNumberFormat="1" applyFont="1" applyFill="1" applyBorder="1" applyAlignment="1">
      <alignment horizontal="right" vertical="center"/>
    </xf>
    <xf numFmtId="164" fontId="10" fillId="0" borderId="33" xfId="0" applyNumberFormat="1" applyFont="1" applyFill="1" applyBorder="1" applyAlignment="1">
      <alignment vertical="center"/>
    </xf>
    <xf numFmtId="164" fontId="14" fillId="11" borderId="29" xfId="0" applyNumberFormat="1" applyFont="1" applyFill="1" applyBorder="1" applyAlignment="1">
      <alignment vertical="center"/>
    </xf>
    <xf numFmtId="164" fontId="27" fillId="11" borderId="29" xfId="0" applyNumberFormat="1" applyFont="1" applyFill="1" applyBorder="1" applyAlignment="1">
      <alignment vertical="center"/>
    </xf>
    <xf numFmtId="164" fontId="6" fillId="11" borderId="30" xfId="0" applyNumberFormat="1" applyFont="1" applyFill="1" applyBorder="1" applyAlignment="1">
      <alignment vertical="center"/>
    </xf>
    <xf numFmtId="164" fontId="6" fillId="11" borderId="27" xfId="0" applyNumberFormat="1" applyFont="1" applyFill="1" applyBorder="1" applyAlignment="1">
      <alignment vertical="center"/>
    </xf>
    <xf numFmtId="164" fontId="6" fillId="11" borderId="33" xfId="0" applyNumberFormat="1" applyFont="1" applyFill="1" applyBorder="1" applyAlignment="1">
      <alignment vertical="center"/>
    </xf>
    <xf numFmtId="164" fontId="27" fillId="11" borderId="33" xfId="0" applyNumberFormat="1" applyFont="1" applyFill="1" applyBorder="1" applyAlignment="1">
      <alignment vertical="center"/>
    </xf>
    <xf numFmtId="165" fontId="6" fillId="11" borderId="27" xfId="0" applyNumberFormat="1" applyFont="1" applyFill="1" applyBorder="1" applyAlignment="1">
      <alignment vertical="center"/>
    </xf>
    <xf numFmtId="164" fontId="6" fillId="0" borderId="0" xfId="0" applyNumberFormat="1" applyFont="1" applyFill="1" applyBorder="1" applyAlignment="1">
      <alignment horizontal="center" vertical="center"/>
    </xf>
    <xf numFmtId="0" fontId="7" fillId="0" borderId="0" xfId="0" applyFont="1" applyAlignment="1">
      <alignment vertical="center" wrapText="1"/>
    </xf>
    <xf numFmtId="164" fontId="8" fillId="11" borderId="28" xfId="0" applyNumberFormat="1" applyFont="1" applyFill="1" applyBorder="1" applyAlignment="1">
      <alignment vertical="center"/>
    </xf>
    <xf numFmtId="164" fontId="8" fillId="11" borderId="32" xfId="0" applyNumberFormat="1" applyFont="1" applyFill="1" applyBorder="1" applyAlignment="1">
      <alignment vertical="center"/>
    </xf>
    <xf numFmtId="164" fontId="8" fillId="11" borderId="33" xfId="0" applyNumberFormat="1" applyFont="1" applyFill="1" applyBorder="1" applyAlignment="1">
      <alignment vertical="center"/>
    </xf>
    <xf numFmtId="0" fontId="52" fillId="0" borderId="35" xfId="0" applyNumberFormat="1" applyFont="1" applyFill="1" applyBorder="1" applyAlignment="1">
      <alignment horizontal="right" vertical="center"/>
    </xf>
    <xf numFmtId="167" fontId="14" fillId="0" borderId="30" xfId="0" quotePrefix="1" applyNumberFormat="1" applyFont="1" applyFill="1" applyBorder="1" applyAlignment="1">
      <alignment horizontal="right" vertical="center"/>
    </xf>
    <xf numFmtId="166" fontId="14" fillId="0" borderId="35" xfId="0" applyNumberFormat="1" applyFont="1" applyFill="1" applyBorder="1" applyAlignment="1">
      <alignment horizontal="right" vertical="center"/>
    </xf>
    <xf numFmtId="173" fontId="14" fillId="0" borderId="43" xfId="0" quotePrefix="1" applyNumberFormat="1" applyFont="1" applyFill="1" applyBorder="1" applyAlignment="1">
      <alignment horizontal="right" vertical="center"/>
    </xf>
    <xf numFmtId="173" fontId="14" fillId="0" borderId="39" xfId="0" quotePrefix="1" applyNumberFormat="1" applyFont="1" applyFill="1" applyBorder="1" applyAlignment="1">
      <alignment horizontal="right" vertical="center"/>
    </xf>
    <xf numFmtId="167" fontId="14" fillId="0" borderId="14" xfId="0" quotePrefix="1" applyNumberFormat="1" applyFont="1" applyFill="1" applyBorder="1" applyAlignment="1">
      <alignment horizontal="right" vertical="center"/>
    </xf>
    <xf numFmtId="172" fontId="22" fillId="0" borderId="52" xfId="0" quotePrefix="1" applyNumberFormat="1" applyFont="1" applyFill="1" applyBorder="1" applyAlignment="1">
      <alignment horizontal="right" vertical="center"/>
    </xf>
    <xf numFmtId="173" fontId="14" fillId="0" borderId="43" xfId="0" applyNumberFormat="1" applyFont="1" applyFill="1" applyBorder="1" applyAlignment="1">
      <alignment horizontal="right" vertical="center"/>
    </xf>
    <xf numFmtId="173" fontId="14" fillId="0" borderId="39" xfId="0" applyNumberFormat="1" applyFont="1" applyFill="1" applyBorder="1" applyAlignment="1">
      <alignment vertical="center"/>
    </xf>
    <xf numFmtId="0" fontId="39" fillId="0" borderId="0" xfId="0" applyFont="1" applyAlignment="1">
      <alignment vertical="center" wrapText="1"/>
    </xf>
    <xf numFmtId="164" fontId="3" fillId="0" borderId="0" xfId="4" applyNumberFormat="1" applyFont="1" applyAlignment="1">
      <alignment vertical="center"/>
    </xf>
    <xf numFmtId="164" fontId="12" fillId="0" borderId="0" xfId="4" applyNumberFormat="1" applyFont="1" applyAlignment="1">
      <alignment vertical="center"/>
    </xf>
    <xf numFmtId="164" fontId="10" fillId="3" borderId="4" xfId="4" applyNumberFormat="1" applyFont="1" applyFill="1" applyBorder="1" applyAlignment="1">
      <alignment vertical="center"/>
    </xf>
    <xf numFmtId="164" fontId="10" fillId="0" borderId="40" xfId="4" applyNumberFormat="1" applyFont="1" applyFill="1" applyBorder="1" applyAlignment="1">
      <alignment vertical="center"/>
    </xf>
    <xf numFmtId="164" fontId="10" fillId="0" borderId="0" xfId="4" applyNumberFormat="1" applyFont="1" applyAlignment="1">
      <alignment vertical="center"/>
    </xf>
    <xf numFmtId="164" fontId="18" fillId="0" borderId="0" xfId="4" applyNumberFormat="1" applyFont="1" applyFill="1" applyBorder="1" applyAlignment="1">
      <alignment vertical="top"/>
    </xf>
    <xf numFmtId="164" fontId="6" fillId="6" borderId="25" xfId="0" applyNumberFormat="1" applyFont="1" applyFill="1" applyBorder="1" applyAlignment="1">
      <alignment vertical="center"/>
    </xf>
    <xf numFmtId="164" fontId="8" fillId="0" borderId="28" xfId="0" applyNumberFormat="1" applyFont="1" applyBorder="1" applyAlignment="1">
      <alignment vertical="center"/>
    </xf>
    <xf numFmtId="164" fontId="10" fillId="0" borderId="28" xfId="0" applyNumberFormat="1" applyFont="1" applyBorder="1" applyAlignment="1">
      <alignment vertical="center"/>
    </xf>
    <xf numFmtId="164" fontId="10" fillId="3" borderId="28" xfId="0" applyNumberFormat="1" applyFont="1" applyFill="1" applyBorder="1" applyAlignment="1">
      <alignment vertical="center"/>
    </xf>
    <xf numFmtId="164" fontId="14" fillId="0" borderId="83" xfId="3" applyNumberFormat="1" applyFont="1" applyFill="1" applyBorder="1" applyAlignment="1">
      <alignment horizontal="centerContinuous" vertical="center"/>
    </xf>
    <xf numFmtId="164" fontId="10" fillId="0" borderId="86" xfId="3" applyNumberFormat="1" applyFont="1" applyFill="1" applyBorder="1" applyAlignment="1">
      <alignment vertical="center"/>
    </xf>
    <xf numFmtId="0" fontId="10" fillId="0" borderId="10" xfId="3" applyNumberFormat="1" applyFont="1" applyFill="1" applyBorder="1" applyAlignment="1">
      <alignment vertical="center"/>
    </xf>
    <xf numFmtId="164" fontId="14" fillId="0" borderId="87" xfId="3" applyNumberFormat="1" applyFont="1" applyFill="1" applyBorder="1" applyAlignment="1">
      <alignment horizontal="right" vertical="center"/>
    </xf>
    <xf numFmtId="164" fontId="10" fillId="0" borderId="29" xfId="0" applyNumberFormat="1" applyFont="1" applyFill="1" applyBorder="1" applyAlignment="1">
      <alignment vertical="center"/>
    </xf>
    <xf numFmtId="164" fontId="8" fillId="6" borderId="2" xfId="0" applyNumberFormat="1" applyFont="1" applyFill="1" applyBorder="1" applyAlignment="1">
      <alignment vertical="center"/>
    </xf>
    <xf numFmtId="164" fontId="6" fillId="2" borderId="2" xfId="0" applyNumberFormat="1" applyFont="1" applyFill="1" applyBorder="1" applyAlignment="1">
      <alignment horizontal="center" vertical="center"/>
    </xf>
    <xf numFmtId="164" fontId="10" fillId="0" borderId="0" xfId="3" applyNumberFormat="1" applyFont="1" applyAlignment="1"/>
    <xf numFmtId="164" fontId="8" fillId="6" borderId="15" xfId="0" applyNumberFormat="1" applyFont="1" applyFill="1" applyBorder="1" applyAlignment="1">
      <alignment vertical="center"/>
    </xf>
    <xf numFmtId="164" fontId="14" fillId="0" borderId="6" xfId="0" applyNumberFormat="1" applyFont="1" applyFill="1" applyBorder="1" applyAlignment="1">
      <alignment vertical="center"/>
    </xf>
    <xf numFmtId="164" fontId="8" fillId="2" borderId="1" xfId="0" applyNumberFormat="1" applyFont="1" applyFill="1" applyBorder="1" applyAlignment="1">
      <alignment horizontal="centerContinuous" vertical="center" wrapText="1"/>
    </xf>
    <xf numFmtId="164" fontId="18" fillId="0" borderId="0" xfId="4" applyNumberFormat="1" applyFont="1" applyFill="1" applyBorder="1" applyAlignment="1">
      <alignment vertical="center"/>
    </xf>
    <xf numFmtId="164" fontId="8" fillId="7" borderId="1" xfId="0" applyNumberFormat="1" applyFont="1" applyFill="1" applyBorder="1" applyAlignment="1">
      <alignment horizontal="centerContinuous" vertical="center" wrapText="1"/>
    </xf>
    <xf numFmtId="164" fontId="8" fillId="7" borderId="15" xfId="0" applyNumberFormat="1" applyFont="1" applyFill="1" applyBorder="1" applyAlignment="1">
      <alignment horizontal="centerContinuous" vertical="center" wrapText="1"/>
    </xf>
    <xf numFmtId="164" fontId="8" fillId="7" borderId="2" xfId="0" applyNumberFormat="1" applyFont="1" applyFill="1" applyBorder="1" applyAlignment="1">
      <alignment horizontal="centerContinuous" vertical="center" wrapText="1"/>
    </xf>
    <xf numFmtId="164" fontId="8" fillId="6" borderId="3" xfId="0" applyNumberFormat="1" applyFont="1" applyFill="1" applyBorder="1" applyAlignment="1">
      <alignment vertical="center"/>
    </xf>
    <xf numFmtId="168" fontId="14" fillId="0" borderId="21" xfId="0" applyNumberFormat="1" applyFont="1" applyFill="1" applyBorder="1" applyAlignment="1">
      <alignment vertical="center"/>
    </xf>
    <xf numFmtId="168" fontId="14" fillId="0" borderId="75" xfId="0" applyNumberFormat="1" applyFont="1" applyFill="1" applyBorder="1" applyAlignment="1">
      <alignment vertical="center"/>
    </xf>
    <xf numFmtId="168" fontId="14" fillId="0" borderId="5" xfId="0" applyNumberFormat="1" applyFont="1" applyFill="1" applyBorder="1" applyAlignment="1">
      <alignment vertical="center"/>
    </xf>
    <xf numFmtId="0" fontId="75" fillId="0" borderId="0" xfId="0" applyFont="1" applyAlignment="1">
      <alignment horizontal="left" vertical="center"/>
    </xf>
    <xf numFmtId="2" fontId="1" fillId="0" borderId="0" xfId="0" applyNumberFormat="1" applyFont="1" applyFill="1" applyBorder="1" applyAlignment="1">
      <alignment vertical="center"/>
    </xf>
    <xf numFmtId="0" fontId="10" fillId="0" borderId="18" xfId="0" applyFont="1" applyFill="1" applyBorder="1" applyAlignment="1">
      <alignment horizontal="center" vertical="center"/>
    </xf>
    <xf numFmtId="0" fontId="0" fillId="0" borderId="9" xfId="0" applyBorder="1"/>
    <xf numFmtId="0" fontId="7" fillId="0" borderId="0" xfId="0" applyFont="1" applyAlignment="1">
      <alignment vertical="center" wrapText="1"/>
    </xf>
    <xf numFmtId="164" fontId="7" fillId="0" borderId="0" xfId="0" applyNumberFormat="1" applyFont="1" applyAlignment="1">
      <alignment vertical="center" wrapText="1"/>
    </xf>
    <xf numFmtId="164" fontId="19" fillId="0" borderId="9" xfId="2" applyNumberFormat="1" applyFont="1" applyFill="1" applyBorder="1" applyAlignment="1" applyProtection="1">
      <alignment horizontal="left" vertical="center"/>
    </xf>
    <xf numFmtId="0" fontId="0" fillId="0" borderId="9" xfId="0" applyBorder="1" applyAlignment="1">
      <alignment horizontal="left" vertical="center"/>
    </xf>
    <xf numFmtId="0" fontId="7" fillId="0" borderId="0" xfId="0" applyFont="1" applyAlignment="1">
      <alignment horizontal="left" vertical="center" wrapText="1"/>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35" fillId="0" borderId="0" xfId="0" applyNumberFormat="1" applyFont="1" applyFill="1" applyAlignment="1">
      <alignment horizontal="center" vertical="center" wrapText="1" shrinkToFit="1"/>
    </xf>
    <xf numFmtId="164" fontId="8" fillId="2" borderId="4" xfId="0"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64" fontId="8" fillId="2" borderId="6" xfId="0" applyNumberFormat="1" applyFont="1" applyFill="1" applyBorder="1" applyAlignment="1">
      <alignment horizontal="center" vertical="center" wrapText="1"/>
    </xf>
    <xf numFmtId="164" fontId="8" fillId="2" borderId="10" xfId="0" applyNumberFormat="1" applyFont="1" applyFill="1" applyBorder="1" applyAlignment="1">
      <alignment horizontal="center" vertical="center" wrapText="1"/>
    </xf>
    <xf numFmtId="164" fontId="10" fillId="6" borderId="1" xfId="0" applyNumberFormat="1" applyFont="1" applyFill="1" applyBorder="1" applyAlignment="1">
      <alignment horizontal="center" vertical="center"/>
    </xf>
    <xf numFmtId="164" fontId="10" fillId="6" borderId="15" xfId="0" applyNumberFormat="1" applyFont="1" applyFill="1" applyBorder="1" applyAlignment="1">
      <alignment horizontal="center" vertical="center"/>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0" fontId="14" fillId="0" borderId="40" xfId="3" applyNumberFormat="1" applyFont="1" applyFill="1" applyBorder="1" applyAlignment="1">
      <alignment horizontal="left" vertical="center" wrapText="1"/>
    </xf>
    <xf numFmtId="0" fontId="14" fillId="0" borderId="41" xfId="3" applyNumberFormat="1" applyFont="1" applyFill="1" applyBorder="1" applyAlignment="1">
      <alignment horizontal="left" vertical="center" wrapText="1"/>
    </xf>
    <xf numFmtId="0" fontId="14" fillId="0" borderId="42" xfId="3" applyNumberFormat="1" applyFont="1" applyFill="1" applyBorder="1" applyAlignment="1">
      <alignment horizontal="left" vertical="center" wrapText="1"/>
    </xf>
    <xf numFmtId="164" fontId="6" fillId="2" borderId="9" xfId="3" applyNumberFormat="1" applyFont="1" applyFill="1" applyBorder="1" applyAlignment="1">
      <alignment horizontal="center" vertical="center"/>
    </xf>
    <xf numFmtId="164" fontId="6" fillId="2" borderId="10" xfId="3" applyNumberFormat="1" applyFont="1" applyFill="1" applyBorder="1" applyAlignment="1">
      <alignment horizontal="center" vertical="center"/>
    </xf>
    <xf numFmtId="164" fontId="6" fillId="7" borderId="1" xfId="0" applyNumberFormat="1" applyFont="1" applyFill="1" applyBorder="1" applyAlignment="1">
      <alignment horizontal="center" vertical="center"/>
    </xf>
    <xf numFmtId="164" fontId="6" fillId="7" borderId="15" xfId="0" applyNumberFormat="1" applyFont="1" applyFill="1" applyBorder="1" applyAlignment="1">
      <alignment horizontal="center" vertical="center"/>
    </xf>
    <xf numFmtId="164" fontId="6" fillId="7" borderId="2" xfId="0" applyNumberFormat="1" applyFont="1" applyFill="1" applyBorder="1" applyAlignment="1">
      <alignment horizontal="center" vertical="center"/>
    </xf>
    <xf numFmtId="164" fontId="6" fillId="2" borderId="4"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xf numFmtId="165" fontId="10" fillId="0" borderId="14" xfId="0" applyNumberFormat="1" applyFont="1" applyBorder="1" applyAlignment="1">
      <alignment vertical="center"/>
    </xf>
    <xf numFmtId="164" fontId="10" fillId="0" borderId="14" xfId="0" applyNumberFormat="1" applyFont="1" applyFill="1" applyBorder="1" applyAlignment="1">
      <alignment vertical="center"/>
    </xf>
    <xf numFmtId="165" fontId="10" fillId="0" borderId="43" xfId="0" applyNumberFormat="1" applyFont="1" applyBorder="1" applyAlignment="1">
      <alignment vertical="center"/>
    </xf>
    <xf numFmtId="164" fontId="10" fillId="0" borderId="46" xfId="0" applyNumberFormat="1" applyFont="1" applyFill="1" applyBorder="1" applyAlignment="1">
      <alignment vertical="center"/>
    </xf>
    <xf numFmtId="165" fontId="10" fillId="0" borderId="46" xfId="0" applyNumberFormat="1" applyFont="1" applyBorder="1" applyAlignment="1">
      <alignment vertical="center"/>
    </xf>
  </cellXfs>
  <cellStyles count="6">
    <cellStyle name="Euro" xfId="1"/>
    <cellStyle name="Hipervínculo" xfId="2" builtinId="8"/>
    <cellStyle name="Normal" xfId="0" builtinId="0"/>
    <cellStyle name="Normal 2" xfId="4"/>
    <cellStyle name="Normal 2 2" xfId="3"/>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B2B2B2"/>
      <color rgb="FFDDDDDD"/>
      <color rgb="FF003366"/>
      <color rgb="FF333399"/>
      <color rgb="FFFFFFCC"/>
      <color rgb="FFFF66FF"/>
      <color rgb="FF99CCFF"/>
      <color rgb="FF00008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AURKIBIDEA&lt;&lt;'!A1"/></Relationships>
</file>

<file path=xl/drawings/_rels/drawing10.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AURKIBIDEA&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15</xdr:row>
      <xdr:rowOff>0</xdr:rowOff>
    </xdr:from>
    <xdr:to>
      <xdr:col>4</xdr:col>
      <xdr:colOff>0</xdr:colOff>
      <xdr:row>49</xdr:row>
      <xdr:rowOff>0</xdr:rowOff>
    </xdr:to>
    <xdr:sp macro="" textlink="">
      <xdr:nvSpPr>
        <xdr:cNvPr id="11267" name="Text Box 3"/>
        <xdr:cNvSpPr txBox="1">
          <a:spLocks noChangeArrowheads="1"/>
        </xdr:cNvSpPr>
      </xdr:nvSpPr>
      <xdr:spPr bwMode="auto">
        <a:xfrm>
          <a:off x="1485900" y="2800350"/>
          <a:ext cx="314325" cy="6515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3</xdr:col>
      <xdr:colOff>0</xdr:colOff>
      <xdr:row>57</xdr:row>
      <xdr:rowOff>0</xdr:rowOff>
    </xdr:from>
    <xdr:to>
      <xdr:col>4</xdr:col>
      <xdr:colOff>0</xdr:colOff>
      <xdr:row>66</xdr:row>
      <xdr:rowOff>0</xdr:rowOff>
    </xdr:to>
    <xdr:sp macro="" textlink="">
      <xdr:nvSpPr>
        <xdr:cNvPr id="11268" name="Text Box 4"/>
        <xdr:cNvSpPr txBox="1">
          <a:spLocks noChangeArrowheads="1"/>
        </xdr:cNvSpPr>
      </xdr:nvSpPr>
      <xdr:spPr bwMode="auto">
        <a:xfrm>
          <a:off x="1485900" y="104775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MANKOMUNITATEAK (*)</a:t>
          </a:r>
        </a:p>
      </xdr:txBody>
    </xdr:sp>
    <xdr:clientData/>
  </xdr:twoCellAnchor>
  <xdr:twoCellAnchor>
    <xdr:from>
      <xdr:col>3</xdr:col>
      <xdr:colOff>87923</xdr:colOff>
      <xdr:row>91</xdr:row>
      <xdr:rowOff>0</xdr:rowOff>
    </xdr:from>
    <xdr:to>
      <xdr:col>9</xdr:col>
      <xdr:colOff>586153</xdr:colOff>
      <xdr:row>93</xdr:row>
      <xdr:rowOff>0</xdr:rowOff>
    </xdr:to>
    <xdr:sp macro="" textlink="">
      <xdr:nvSpPr>
        <xdr:cNvPr id="15569" name="Text Box 6"/>
        <xdr:cNvSpPr txBox="1">
          <a:spLocks noChangeArrowheads="1"/>
        </xdr:cNvSpPr>
      </xdr:nvSpPr>
      <xdr:spPr bwMode="auto">
        <a:xfrm>
          <a:off x="1545981" y="17108365"/>
          <a:ext cx="5561134" cy="593481"/>
        </a:xfrm>
        <a:prstGeom prst="rect">
          <a:avLst/>
        </a:prstGeom>
        <a:noFill/>
        <a:ln>
          <a:noFill/>
        </a:ln>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0" i="0" u="none" strike="noStrike" kern="0" cap="none" spc="0" normalizeH="0" baseline="30000" noProof="0">
              <a:ln>
                <a:noFill/>
              </a:ln>
              <a:solidFill>
                <a:srgbClr val="000000"/>
              </a:solidFill>
              <a:effectLst/>
              <a:uLnTx/>
              <a:uFillTx/>
              <a:latin typeface="Arial"/>
              <a:ea typeface="+mn-ea"/>
              <a:cs typeface="Arial"/>
            </a:rPr>
            <a:t>*</a:t>
          </a:r>
          <a:r>
            <a:rPr kumimoji="0" lang="es-ES" sz="800" b="0" i="0" u="none" strike="noStrike" kern="0" cap="none" spc="0" normalizeH="0" baseline="0" noProof="0">
              <a:ln>
                <a:noFill/>
              </a:ln>
              <a:solidFill>
                <a:srgbClr val="000000"/>
              </a:solidFill>
              <a:effectLst/>
              <a:uLnTx/>
              <a:uFillTx/>
              <a:latin typeface="Arial"/>
              <a:ea typeface="+mn-ea"/>
              <a:cs typeface="Arial"/>
            </a:rPr>
            <a:t> Bizkaiko udalerrien mankomunitateak izaera sozialeko zerbitzugintzarako.</a:t>
          </a:r>
        </a:p>
      </xdr:txBody>
    </xdr:sp>
    <xdr:clientData/>
  </xdr:twoCellAnchor>
  <xdr:twoCellAnchor>
    <xdr:from>
      <xdr:col>1</xdr:col>
      <xdr:colOff>380999</xdr:colOff>
      <xdr:row>6</xdr:row>
      <xdr:rowOff>50006</xdr:rowOff>
    </xdr:from>
    <xdr:to>
      <xdr:col>10</xdr:col>
      <xdr:colOff>666749</xdr:colOff>
      <xdr:row>10</xdr:row>
      <xdr:rowOff>0</xdr:rowOff>
    </xdr:to>
    <xdr:sp macro="" textlink="">
      <xdr:nvSpPr>
        <xdr:cNvPr id="8" name="Text Box 2"/>
        <xdr:cNvSpPr txBox="1">
          <a:spLocks noChangeArrowheads="1"/>
        </xdr:cNvSpPr>
      </xdr:nvSpPr>
      <xdr:spPr bwMode="auto">
        <a:xfrm>
          <a:off x="1142999" y="1240631"/>
          <a:ext cx="6810375" cy="75009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ysClr val="windowText" lastClr="000000"/>
              </a:solidFill>
              <a:effectLst/>
              <a:uLnTx/>
              <a:uFillTx/>
              <a:latin typeface="Arial"/>
              <a:ea typeface="+mn-ea"/>
              <a:cs typeface="Arial"/>
            </a:rPr>
            <a:t>Erakundeak (Foru Aldundia, udalak eta mankomunitateak) eta horien baliabideen erabilgarritasuna: Harrera baliabide espezifikoak (Pisuak/Zentroak), Lege Aholkularitza, Laguntza Psikologikoa, Arreta Komunitarioa (esku-hartze sozioedukatibo eta psikosozialeko programak), Adingabeak eta Sexu-indarkeriaren biktimei arreta osoa emateko zerbitzua. Bizkaia. 2024.</a:t>
          </a:r>
        </a:p>
      </xdr:txBody>
    </xdr:sp>
    <xdr:clientData/>
  </xdr:twoCellAnchor>
  <xdr:twoCellAnchor>
    <xdr:from>
      <xdr:col>2</xdr:col>
      <xdr:colOff>304800</xdr:colOff>
      <xdr:row>51</xdr:row>
      <xdr:rowOff>47626</xdr:rowOff>
    </xdr:from>
    <xdr:to>
      <xdr:col>10</xdr:col>
      <xdr:colOff>647700</xdr:colOff>
      <xdr:row>54</xdr:row>
      <xdr:rowOff>0</xdr:rowOff>
    </xdr:to>
    <xdr:sp macro="" textlink="">
      <xdr:nvSpPr>
        <xdr:cNvPr id="10" name="Text Box 5"/>
        <xdr:cNvSpPr txBox="1">
          <a:spLocks noChangeArrowheads="1"/>
        </xdr:cNvSpPr>
      </xdr:nvSpPr>
      <xdr:spPr bwMode="auto">
        <a:xfrm>
          <a:off x="1447800" y="9544051"/>
          <a:ext cx="6486525" cy="466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s-ES" sz="1000" b="0" i="0" u="none" strike="noStrike" kern="0" cap="none" spc="0" normalizeH="0" baseline="30000" noProof="0">
              <a:ln>
                <a:noFill/>
              </a:ln>
              <a:solidFill>
                <a:sysClr val="windowText" lastClr="000000"/>
              </a:solidFill>
              <a:effectLst/>
              <a:uLnTx/>
              <a:uFillTx/>
              <a:latin typeface="+mn-lt"/>
              <a:ea typeface="+mn-ea"/>
              <a:cs typeface="+mn-cs"/>
            </a:rPr>
            <a:t>1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Emakumeak Bizkaiko Foru Aldundiko Arreta psikologikoaren programara deribatzen dira; Modulu psiko-sozialekin akordio bat existitzen da, itxaron-zerrenda dagoen kasuetan biktimei arreta emateko.</a:t>
          </a:r>
        </a:p>
        <a:p>
          <a:pPr marL="0" marR="0" lvl="0" indent="0" defTabSz="914400" rtl="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30000" noProof="0">
              <a:ln>
                <a:noFill/>
              </a:ln>
              <a:solidFill>
                <a:srgbClr val="000000"/>
              </a:solidFill>
              <a:effectLst/>
              <a:uLnTx/>
              <a:uFillTx/>
              <a:latin typeface="Arial" pitchFamily="34" charset="0"/>
              <a:ea typeface="+mn-ea"/>
              <a:cs typeface="Arial" pitchFamily="34" charset="0"/>
            </a:rPr>
            <a:t>2</a:t>
          </a:r>
          <a:r>
            <a:rPr kumimoji="0" lang="es-ES" sz="800" b="0" i="0" u="none" strike="noStrike" kern="0" cap="none" spc="0" normalizeH="0" baseline="0" noProof="0">
              <a:ln>
                <a:noFill/>
              </a:ln>
              <a:solidFill>
                <a:srgbClr val="000000"/>
              </a:solidFill>
              <a:effectLst/>
              <a:uLnTx/>
              <a:uFillTx/>
              <a:latin typeface="Arial" pitchFamily="34" charset="0"/>
              <a:ea typeface="+mn-ea"/>
              <a:cs typeface="Arial" pitchFamily="34" charset="0"/>
            </a:rPr>
            <a:t> Zerbitzua 2024/10/01ean martxan jarri zen.</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18" name="17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2</xdr:col>
      <xdr:colOff>0</xdr:colOff>
      <xdr:row>0</xdr:row>
      <xdr:rowOff>195869</xdr:rowOff>
    </xdr:from>
    <xdr:to>
      <xdr:col>4</xdr:col>
      <xdr:colOff>1250026</xdr:colOff>
      <xdr:row>4</xdr:row>
      <xdr:rowOff>0</xdr:rowOff>
    </xdr:to>
    <xdr:pic>
      <xdr:nvPicPr>
        <xdr:cNvPr id="19" name="18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195869"/>
          <a:ext cx="1878676" cy="461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9</xdr:row>
      <xdr:rowOff>0</xdr:rowOff>
    </xdr:from>
    <xdr:to>
      <xdr:col>45</xdr:col>
      <xdr:colOff>0</xdr:colOff>
      <xdr:row>10</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Bilakaera-serieak.</a:t>
          </a:r>
        </a:p>
      </xdr:txBody>
    </xdr:sp>
    <xdr:clientData/>
  </xdr:twoCellAnchor>
  <xdr:twoCellAnchor>
    <xdr:from>
      <xdr:col>3</xdr:col>
      <xdr:colOff>9526</xdr:colOff>
      <xdr:row>52</xdr:row>
      <xdr:rowOff>0</xdr:rowOff>
    </xdr:from>
    <xdr:to>
      <xdr:col>5</xdr:col>
      <xdr:colOff>0</xdr:colOff>
      <xdr:row>54</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ZEHARKAKO BIKTIMAK</a:t>
          </a:r>
        </a:p>
      </xdr:txBody>
    </xdr:sp>
    <xdr:clientData/>
  </xdr:twoCellAnchor>
  <xdr:twoCellAnchor>
    <xdr:from>
      <xdr:col>2</xdr:col>
      <xdr:colOff>200025</xdr:colOff>
      <xdr:row>42</xdr:row>
      <xdr:rowOff>9525</xdr:rowOff>
    </xdr:from>
    <xdr:to>
      <xdr:col>4</xdr:col>
      <xdr:colOff>619124</xdr:colOff>
      <xdr:row>44</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SEXU-INDARKERIA</a:t>
          </a:r>
        </a:p>
      </xdr:txBody>
    </xdr:sp>
    <xdr:clientData/>
  </xdr:twoCellAnchor>
  <xdr:twoCellAnchor>
    <xdr:from>
      <xdr:col>2</xdr:col>
      <xdr:colOff>209550</xdr:colOff>
      <xdr:row>70</xdr:row>
      <xdr:rowOff>0</xdr:rowOff>
    </xdr:from>
    <xdr:to>
      <xdr:col>4</xdr:col>
      <xdr:colOff>628649</xdr:colOff>
      <xdr:row>72</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BIKTIMA DIREN ADINGABEAK</a:t>
          </a:r>
        </a:p>
      </xdr:txBody>
    </xdr:sp>
    <xdr:clientData/>
  </xdr:twoCellAnchor>
  <xdr:twoCellAnchor>
    <xdr:from>
      <xdr:col>3</xdr:col>
      <xdr:colOff>9525</xdr:colOff>
      <xdr:row>61</xdr:row>
      <xdr:rowOff>0</xdr:rowOff>
    </xdr:from>
    <xdr:to>
      <xdr:col>4</xdr:col>
      <xdr:colOff>647699</xdr:colOff>
      <xdr:row>63</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ERASOTZAILEAK</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11" name="10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2</xdr:col>
      <xdr:colOff>0</xdr:colOff>
      <xdr:row>0</xdr:row>
      <xdr:rowOff>195869</xdr:rowOff>
    </xdr:from>
    <xdr:to>
      <xdr:col>29</xdr:col>
      <xdr:colOff>278476</xdr:colOff>
      <xdr:row>4</xdr:row>
      <xdr:rowOff>0</xdr:rowOff>
    </xdr:to>
    <xdr:pic>
      <xdr:nvPicPr>
        <xdr:cNvPr id="12" name="1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195869"/>
          <a:ext cx="1878676" cy="461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2.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Bikotekidearen/bikotekide ohiaren indarkeria. Emakume biktimen kasu berriak. 2024.</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8" name="7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5</xdr:col>
      <xdr:colOff>478500</xdr:colOff>
      <xdr:row>4</xdr:row>
      <xdr:rowOff>0</xdr:rowOff>
    </xdr:to>
    <xdr:pic>
      <xdr:nvPicPr>
        <xdr:cNvPr id="9" name="8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9</xdr:row>
      <xdr:rowOff>9525</xdr:rowOff>
    </xdr:from>
    <xdr:to>
      <xdr:col>11</xdr:col>
      <xdr:colOff>390524</xdr:colOff>
      <xdr:row>11</xdr:row>
      <xdr:rowOff>19050</xdr:rowOff>
    </xdr:to>
    <xdr:sp macro="" textlink="">
      <xdr:nvSpPr>
        <xdr:cNvPr id="2" name="Text Box 1"/>
        <xdr:cNvSpPr txBox="1">
          <a:spLocks noChangeArrowheads="1"/>
        </xdr:cNvSpPr>
      </xdr:nvSpPr>
      <xdr:spPr bwMode="auto">
        <a:xfrm>
          <a:off x="1143000" y="1771650"/>
          <a:ext cx="601979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3.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Familia barruko indarkeria. Artatutako pertsonen kasu berriak, sexuaren eta erasotzailearekiko harremanaren arabera. 2024.</a:t>
          </a:r>
        </a:p>
      </xdr:txBody>
    </xdr:sp>
    <xdr:clientData/>
  </xdr:twoCellAnchor>
  <xdr:twoCellAnchor>
    <xdr:from>
      <xdr:col>2</xdr:col>
      <xdr:colOff>38100</xdr:colOff>
      <xdr:row>19</xdr:row>
      <xdr:rowOff>142875</xdr:rowOff>
    </xdr:from>
    <xdr:to>
      <xdr:col>10</xdr:col>
      <xdr:colOff>304800</xdr:colOff>
      <xdr:row>21</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4.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Familia barruko indarkeria. Emakume biktimen kasu berriak. 2024.</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6" name="5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5</xdr:col>
      <xdr:colOff>478500</xdr:colOff>
      <xdr:row>4</xdr:row>
      <xdr:rowOff>0</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5.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Sexu-indarkeria. Artatutako pertsonen kasu berriak, sexuaren eta erasotzailearekiko harremanaren arabera. 2024.</a:t>
          </a:r>
        </a:p>
      </xdr:txBody>
    </xdr:sp>
    <xdr:clientData/>
  </xdr:twoCellAnchor>
  <xdr:twoCellAnchor>
    <xdr:from>
      <xdr:col>2</xdr:col>
      <xdr:colOff>1</xdr:colOff>
      <xdr:row>28</xdr:row>
      <xdr:rowOff>9525</xdr:rowOff>
    </xdr:from>
    <xdr:to>
      <xdr:col>10</xdr:col>
      <xdr:colOff>1</xdr:colOff>
      <xdr:row>30</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6.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Sexu-indarkeria. Emakume biktimen kasu berriak. 2024.</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7" name="6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5</xdr:col>
      <xdr:colOff>383250</xdr:colOff>
      <xdr:row>4</xdr:row>
      <xdr:rowOff>0</xdr:rowOff>
    </xdr:to>
    <xdr:pic>
      <xdr:nvPicPr>
        <xdr:cNvPr id="8" name="7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9526</xdr:colOff>
      <xdr:row>7</xdr:row>
      <xdr:rowOff>123825</xdr:rowOff>
    </xdr:from>
    <xdr:to>
      <xdr:col>10</xdr:col>
      <xdr:colOff>133351</xdr:colOff>
      <xdr:row>8</xdr:row>
      <xdr:rowOff>161925</xdr:rowOff>
    </xdr:to>
    <xdr:sp macro="" textlink="">
      <xdr:nvSpPr>
        <xdr:cNvPr id="2" name="Text Box 1"/>
        <xdr:cNvSpPr txBox="1">
          <a:spLocks noChangeArrowheads="1"/>
        </xdr:cNvSpPr>
      </xdr:nvSpPr>
      <xdr:spPr bwMode="auto">
        <a:xfrm>
          <a:off x="1152526" y="2038350"/>
          <a:ext cx="575310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7.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Zeharkako biktimen kasu berriak. 2024.</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5" name="4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4</xdr:col>
      <xdr:colOff>1392900</xdr:colOff>
      <xdr:row>4</xdr:row>
      <xdr:rowOff>0</xdr:rowOff>
    </xdr:to>
    <xdr:pic>
      <xdr:nvPicPr>
        <xdr:cNvPr id="6" name="5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8.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Erasotzaileen kasu berriak, sexuaren eta indarkeria motaren arabera (biktimarekiko harremana). 2024.</a:t>
          </a:r>
        </a:p>
      </xdr:txBody>
    </xdr:sp>
    <xdr:clientData/>
  </xdr:twoCellAnchor>
  <xdr:twoCellAnchor>
    <xdr:from>
      <xdr:col>2</xdr:col>
      <xdr:colOff>0</xdr:colOff>
      <xdr:row>25</xdr:row>
      <xdr:rowOff>0</xdr:rowOff>
    </xdr:from>
    <xdr:to>
      <xdr:col>10</xdr:col>
      <xdr:colOff>123825</xdr:colOff>
      <xdr:row>26</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9.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Gizon erasotzaileen kasu berriak. 2024.</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6" name="5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4</xdr:col>
      <xdr:colOff>1392900</xdr:colOff>
      <xdr:row>4</xdr:row>
      <xdr:rowOff>0</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10. taula. </a:t>
          </a:r>
          <a:r>
            <a:rPr kumimoji="0" lang="es-ES" sz="1000" b="0" i="0" u="none" strike="noStrike" kern="0" cap="none" spc="0" normalizeH="0" baseline="0" noProof="0">
              <a:ln>
                <a:noFill/>
              </a:ln>
              <a:solidFill>
                <a:srgbClr val="000000"/>
              </a:solidFill>
              <a:effectLst/>
              <a:uLnTx/>
              <a:uFillTx/>
              <a:latin typeface="Arial"/>
              <a:ea typeface="+mn-ea"/>
              <a:cs typeface="Arial"/>
            </a:rPr>
            <a:t>BFAren Laguntza Psikologikorako Zerbitzua. Adingabe biktimen kasu berriak. 2024</a:t>
          </a:r>
          <a:r>
            <a:rPr kumimoji="0" lang="es-ES" sz="1000" b="1" i="0" u="none" strike="noStrike" kern="0" cap="none" spc="0" normalizeH="0" baseline="0" noProof="0">
              <a:ln>
                <a:noFill/>
              </a:ln>
              <a:solidFill>
                <a:srgbClr val="000000"/>
              </a:solidFill>
              <a:effectLst/>
              <a:uLnTx/>
              <a:uFillTx/>
              <a:latin typeface="Arial"/>
              <a:ea typeface="+mn-ea"/>
              <a:cs typeface="Arial"/>
            </a:rPr>
            <a:t>.</a:t>
          </a:r>
          <a:endParaRPr kumimoji="0" lang="es-ES" sz="1000" b="0" i="0" u="none" strike="noStrike" kern="0" cap="none" spc="0" normalizeH="0" baseline="0" noProof="0">
            <a:ln>
              <a:noFill/>
            </a:ln>
            <a:solidFill>
              <a:srgbClr val="000000"/>
            </a:solidFill>
            <a:effectLst/>
            <a:uLnTx/>
            <a:uFillTx/>
            <a:latin typeface="Arial"/>
            <a:ea typeface="+mn-ea"/>
            <a:cs typeface="Arial"/>
          </a:endParaRPr>
        </a:p>
      </xdr:txBody>
    </xdr:sp>
    <xdr:clientData/>
  </xdr:twoCellAnchor>
  <xdr:twoCellAnchor>
    <xdr:from>
      <xdr:col>3</xdr:col>
      <xdr:colOff>0</xdr:colOff>
      <xdr:row>25</xdr:row>
      <xdr:rowOff>0</xdr:rowOff>
    </xdr:from>
    <xdr:to>
      <xdr:col>5</xdr:col>
      <xdr:colOff>0</xdr:colOff>
      <xdr:row>27</xdr:row>
      <xdr:rowOff>0</xdr:rowOff>
    </xdr:to>
    <xdr:sp macro="" textlink="">
      <xdr:nvSpPr>
        <xdr:cNvPr id="5" name="Text Box 32"/>
        <xdr:cNvSpPr txBox="1">
          <a:spLocks noChangeArrowheads="1"/>
        </xdr:cNvSpPr>
      </xdr:nvSpPr>
      <xdr:spPr bwMode="auto">
        <a:xfrm>
          <a:off x="1409700" y="4333875"/>
          <a:ext cx="11334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ADINA</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6" name="5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5</xdr:col>
      <xdr:colOff>478500</xdr:colOff>
      <xdr:row>4</xdr:row>
      <xdr:rowOff>0</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2999" y="195869"/>
          <a:ext cx="1878676" cy="4613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33474" y="1533525"/>
          <a:ext cx="6029326" cy="438151"/>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ysClr val="windowText" lastClr="000000"/>
              </a:solidFill>
              <a:effectLst/>
              <a:uLnTx/>
              <a:uFillTx/>
              <a:latin typeface="Arial"/>
              <a:ea typeface="+mn-ea"/>
              <a:cs typeface="Arial"/>
            </a:rPr>
            <a:t>11. taula. </a:t>
          </a:r>
          <a:r>
            <a:rPr kumimoji="0" lang="es-ES" sz="1000" b="0" i="0" u="none" strike="noStrike" kern="0" cap="none" spc="0" normalizeH="0" baseline="0" noProof="0">
              <a:ln>
                <a:noFill/>
              </a:ln>
              <a:solidFill>
                <a:sysClr val="windowText" lastClr="000000"/>
              </a:solidFill>
              <a:effectLst/>
              <a:uLnTx/>
              <a:uFillTx/>
              <a:latin typeface="Arial"/>
              <a:ea typeface="+mn-ea"/>
              <a:cs typeface="Arial"/>
            </a:rPr>
            <a:t>Laguntza psikologikoa. Laguntza psikologikoko zerbitzua duten Bizkaiko Lurralde Historikoko udalerriak eta mankomunitateak. Indarkeria-arazoak dituzten emakumeen kasu guztiak motaren arabera. 2024.</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29</xdr:row>
      <xdr:rowOff>0</xdr:rowOff>
    </xdr:from>
    <xdr:to>
      <xdr:col>3</xdr:col>
      <xdr:colOff>0</xdr:colOff>
      <xdr:row>32</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700" b="1" i="0" u="none" strike="noStrike" baseline="0">
              <a:solidFill>
                <a:srgbClr val="000000"/>
              </a:solidFill>
              <a:latin typeface="Arial"/>
              <a:cs typeface="Arial"/>
            </a:rPr>
            <a:t>MANK..</a:t>
          </a:r>
        </a:p>
      </xdr:txBody>
    </xdr:sp>
    <xdr:clientData/>
  </xdr:twoCellAnchor>
  <xdr:twoCellAnchor>
    <xdr:from>
      <xdr:col>2</xdr:col>
      <xdr:colOff>0</xdr:colOff>
      <xdr:row>13</xdr:row>
      <xdr:rowOff>0</xdr:rowOff>
    </xdr:from>
    <xdr:to>
      <xdr:col>3</xdr:col>
      <xdr:colOff>0</xdr:colOff>
      <xdr:row>27</xdr:row>
      <xdr:rowOff>0</xdr:rowOff>
    </xdr:to>
    <xdr:sp macro="" textlink="">
      <xdr:nvSpPr>
        <xdr:cNvPr id="5" name="Text Box 8"/>
        <xdr:cNvSpPr txBox="1">
          <a:spLocks noChangeArrowheads="1"/>
        </xdr:cNvSpPr>
      </xdr:nvSpPr>
      <xdr:spPr bwMode="auto">
        <a:xfrm>
          <a:off x="1165860" y="2667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11</xdr:row>
      <xdr:rowOff>0</xdr:rowOff>
    </xdr:from>
    <xdr:to>
      <xdr:col>5</xdr:col>
      <xdr:colOff>0</xdr:colOff>
      <xdr:row>11</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11</xdr:row>
      <xdr:rowOff>0</xdr:rowOff>
    </xdr:from>
    <xdr:to>
      <xdr:col>6</xdr:col>
      <xdr:colOff>0</xdr:colOff>
      <xdr:row>11</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11</xdr:row>
      <xdr:rowOff>0</xdr:rowOff>
    </xdr:from>
    <xdr:to>
      <xdr:col>5</xdr:col>
      <xdr:colOff>0</xdr:colOff>
      <xdr:row>13</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Emakume populazioa </a:t>
          </a:r>
          <a:r>
            <a:rPr lang="es-ES" sz="800" b="1" i="0" u="none" strike="noStrike" baseline="30000">
              <a:solidFill>
                <a:srgbClr val="000000"/>
              </a:solidFill>
              <a:latin typeface="Arial"/>
              <a:cs typeface="Arial"/>
            </a:rPr>
            <a:t>2</a:t>
          </a:r>
        </a:p>
      </xdr:txBody>
    </xdr:sp>
    <xdr:clientData/>
  </xdr:twoCellAnchor>
  <xdr:twoCellAnchor>
    <xdr:from>
      <xdr:col>5</xdr:col>
      <xdr:colOff>0</xdr:colOff>
      <xdr:row>11</xdr:row>
      <xdr:rowOff>0</xdr:rowOff>
    </xdr:from>
    <xdr:to>
      <xdr:col>6</xdr:col>
      <xdr:colOff>0</xdr:colOff>
      <xdr:row>13</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Zerbitzuaren orduan hilean</a:t>
          </a:r>
        </a:p>
      </xdr:txBody>
    </xdr:sp>
    <xdr:clientData/>
  </xdr:twoCellAnchor>
  <xdr:twoCellAnchor>
    <xdr:from>
      <xdr:col>6</xdr:col>
      <xdr:colOff>0</xdr:colOff>
      <xdr:row>11</xdr:row>
      <xdr:rowOff>0</xdr:rowOff>
    </xdr:from>
    <xdr:to>
      <xdr:col>7</xdr:col>
      <xdr:colOff>0</xdr:colOff>
      <xdr:row>13</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Artatutako emakumeak guztira</a:t>
          </a:r>
        </a:p>
      </xdr:txBody>
    </xdr:sp>
    <xdr:clientData/>
  </xdr:twoCellAnchor>
  <xdr:twoCellAnchor>
    <xdr:from>
      <xdr:col>2</xdr:col>
      <xdr:colOff>0</xdr:colOff>
      <xdr:row>11</xdr:row>
      <xdr:rowOff>0</xdr:rowOff>
    </xdr:from>
    <xdr:to>
      <xdr:col>4</xdr:col>
      <xdr:colOff>0</xdr:colOff>
      <xdr:row>13</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49</xdr:row>
      <xdr:rowOff>0</xdr:rowOff>
    </xdr:from>
    <xdr:to>
      <xdr:col>10</xdr:col>
      <xdr:colOff>561975</xdr:colOff>
      <xdr:row>51</xdr:row>
      <xdr:rowOff>0</xdr:rowOff>
    </xdr:to>
    <xdr:sp macro="" textlink="">
      <xdr:nvSpPr>
        <xdr:cNvPr id="13" name="Text Box 32"/>
        <xdr:cNvSpPr txBox="1">
          <a:spLocks noChangeArrowheads="1"/>
        </xdr:cNvSpPr>
      </xdr:nvSpPr>
      <xdr:spPr bwMode="auto">
        <a:xfrm>
          <a:off x="1165860" y="9517380"/>
          <a:ext cx="6109335" cy="39624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12. taula. </a:t>
          </a:r>
          <a:r>
            <a:rPr kumimoji="0" lang="es-ES" sz="1000" b="0" i="0" u="none" strike="noStrike" kern="0" cap="none" spc="0" normalizeH="0" baseline="0" noProof="0">
              <a:ln>
                <a:noFill/>
              </a:ln>
              <a:solidFill>
                <a:srgbClr val="000000"/>
              </a:solidFill>
              <a:effectLst/>
              <a:uLnTx/>
              <a:uFillTx/>
              <a:latin typeface="Arial"/>
              <a:ea typeface="+mn-ea"/>
              <a:cs typeface="Arial"/>
            </a:rPr>
            <a:t>Laguntza psikologikoa. Laguntza psikologikoko zerbitzua duten Bizkaiko Lurralde Historikoko udalerriak eta mankomunitateak. Bikotekidearen/bikotekide ohiaren indarkeria-arazoak dituzten emakumeen kasu berriak. 2024.</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70</xdr:row>
      <xdr:rowOff>0</xdr:rowOff>
    </xdr:from>
    <xdr:to>
      <xdr:col>3</xdr:col>
      <xdr:colOff>0</xdr:colOff>
      <xdr:row>73</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54</xdr:row>
      <xdr:rowOff>0</xdr:rowOff>
    </xdr:from>
    <xdr:to>
      <xdr:col>3</xdr:col>
      <xdr:colOff>0</xdr:colOff>
      <xdr:row>68</xdr:row>
      <xdr:rowOff>0</xdr:rowOff>
    </xdr:to>
    <xdr:sp macro="" textlink="">
      <xdr:nvSpPr>
        <xdr:cNvPr id="16" name="Text Box 36"/>
        <xdr:cNvSpPr txBox="1">
          <a:spLocks noChangeArrowheads="1"/>
        </xdr:cNvSpPr>
      </xdr:nvSpPr>
      <xdr:spPr bwMode="auto">
        <a:xfrm>
          <a:off x="1165860" y="10668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52</xdr:row>
      <xdr:rowOff>9525</xdr:rowOff>
    </xdr:from>
    <xdr:to>
      <xdr:col>4</xdr:col>
      <xdr:colOff>0</xdr:colOff>
      <xdr:row>54</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111</xdr:row>
      <xdr:rowOff>0</xdr:rowOff>
    </xdr:from>
    <xdr:to>
      <xdr:col>3</xdr:col>
      <xdr:colOff>0</xdr:colOff>
      <xdr:row>114</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95</xdr:row>
      <xdr:rowOff>0</xdr:rowOff>
    </xdr:from>
    <xdr:to>
      <xdr:col>3</xdr:col>
      <xdr:colOff>0</xdr:colOff>
      <xdr:row>109</xdr:row>
      <xdr:rowOff>0</xdr:rowOff>
    </xdr:to>
    <xdr:sp macro="" textlink="">
      <xdr:nvSpPr>
        <xdr:cNvPr id="30" name="Text Box 64"/>
        <xdr:cNvSpPr txBox="1">
          <a:spLocks noChangeArrowheads="1"/>
        </xdr:cNvSpPr>
      </xdr:nvSpPr>
      <xdr:spPr bwMode="auto">
        <a:xfrm>
          <a:off x="1165860" y="1879854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93</xdr:row>
      <xdr:rowOff>0</xdr:rowOff>
    </xdr:from>
    <xdr:to>
      <xdr:col>4</xdr:col>
      <xdr:colOff>0</xdr:colOff>
      <xdr:row>95</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90</xdr:row>
      <xdr:rowOff>0</xdr:rowOff>
    </xdr:from>
    <xdr:to>
      <xdr:col>11</xdr:col>
      <xdr:colOff>0</xdr:colOff>
      <xdr:row>92</xdr:row>
      <xdr:rowOff>180975</xdr:rowOff>
    </xdr:to>
    <xdr:sp macro="" textlink="">
      <xdr:nvSpPr>
        <xdr:cNvPr id="37" name="Text Box 71"/>
        <xdr:cNvSpPr txBox="1">
          <a:spLocks noChangeArrowheads="1"/>
        </xdr:cNvSpPr>
      </xdr:nvSpPr>
      <xdr:spPr bwMode="auto">
        <a:xfrm>
          <a:off x="1165860" y="17647920"/>
          <a:ext cx="6202680" cy="47815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13. taula. </a:t>
          </a:r>
          <a:r>
            <a:rPr kumimoji="0" lang="es-ES" sz="1000" b="0" i="0" u="none" strike="noStrike" kern="0" cap="none" spc="0" normalizeH="0" baseline="0" noProof="0">
              <a:ln>
                <a:noFill/>
              </a:ln>
              <a:solidFill>
                <a:srgbClr val="000000"/>
              </a:solidFill>
              <a:effectLst/>
              <a:uLnTx/>
              <a:uFillTx/>
              <a:latin typeface="Arial"/>
              <a:ea typeface="+mn-ea"/>
              <a:cs typeface="Arial"/>
            </a:rPr>
            <a:t>Laguntza psikologikoa. Laguntza psikologikoko zerbitzua duten Bizkaiko Lurralde Historikoko udalerriak eta mankomunitateak. Familia barruko indarkeria-arazoak dituzten emakumeen kasu berriak. 2024.</a:t>
          </a:r>
        </a:p>
      </xdr:txBody>
    </xdr:sp>
    <xdr:clientData/>
  </xdr:twoCellAnchor>
  <xdr:twoCellAnchor>
    <xdr:from>
      <xdr:col>2</xdr:col>
      <xdr:colOff>95250</xdr:colOff>
      <xdr:row>38</xdr:row>
      <xdr:rowOff>1</xdr:rowOff>
    </xdr:from>
    <xdr:to>
      <xdr:col>11</xdr:col>
      <xdr:colOff>0</xdr:colOff>
      <xdr:row>48</xdr:row>
      <xdr:rowOff>1</xdr:rowOff>
    </xdr:to>
    <xdr:sp macro="" textlink="">
      <xdr:nvSpPr>
        <xdr:cNvPr id="38" name="Text Box 31"/>
        <xdr:cNvSpPr txBox="1">
          <a:spLocks noChangeArrowheads="1"/>
        </xdr:cNvSpPr>
      </xdr:nvSpPr>
      <xdr:spPr bwMode="auto">
        <a:xfrm>
          <a:off x="1261110" y="7642861"/>
          <a:ext cx="6107430" cy="1790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1" i="0" u="none" strike="noStrike" kern="0" cap="none" spc="0" normalizeH="0" baseline="30000" noProof="0">
              <a:ln>
                <a:noFill/>
              </a:ln>
              <a:solidFill>
                <a:srgbClr val="000000"/>
              </a:solidFill>
              <a:effectLst/>
              <a:uLnTx/>
              <a:uFillTx/>
              <a:latin typeface="Arial"/>
              <a:ea typeface="+mn-ea"/>
              <a:cs typeface="Arial"/>
            </a:rPr>
            <a:t>1</a:t>
          </a:r>
          <a:r>
            <a:rPr kumimoji="0" lang="es-ES" sz="800" b="1" i="0" u="none" strike="noStrike" kern="0" cap="none" spc="0" normalizeH="0" baseline="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rgbClr val="000000"/>
              </a:solidFill>
              <a:effectLst/>
              <a:uLnTx/>
              <a:uFillTx/>
              <a:latin typeface="Arial"/>
              <a:ea typeface="+mn-ea"/>
              <a:cs typeface="Arial"/>
            </a:rPr>
            <a:t>BLHko udal – erakundeen arreta psikologikoko baliabide gehienak ez dituzte indarkeria kasuak soilik artatzen, baizik eta problematika guztietako harrera egiten dute, Barakaldoko eta Santurtzikoak izan ezik, zeintzuk familarteko biolentziaren tratamendura bideratuak dauden. Halaber, 2024an, indarkeria matxistaren biktima diren emakumeentzako arreta psikologikoko zerbitzu bat jarri zen martxan Elorrion, kasu horiei estaldura eman ahal izateko, Esnatun, BFAren laguntza psikologiko espezializatuko zerbitzuan, arreta jaso arte.</a:t>
          </a:r>
        </a:p>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ysClr val="windowText" lastClr="000000"/>
              </a:solidFill>
              <a:effectLst/>
              <a:uLnTx/>
              <a:uFillTx/>
              <a:latin typeface="Arial"/>
              <a:ea typeface="+mn-ea"/>
              <a:cs typeface="Arial"/>
            </a:rPr>
            <a:t>2</a:t>
          </a:r>
          <a:r>
            <a:rPr kumimoji="0" lang="es-ES" sz="900" b="1" i="0" u="none" strike="noStrike" kern="0" cap="none" spc="0" normalizeH="0" baseline="30000" noProof="0">
              <a:ln>
                <a:noFill/>
              </a:ln>
              <a:solidFill>
                <a:sysClr val="windowText" lastClr="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a:ea typeface="+mn-ea"/>
              <a:cs typeface="Arial"/>
            </a:rPr>
            <a:t>Udalerriko edo mankomunitateko emakumeak guztira, EINen datuen arabera, 2024ko adina gorabehera, zerbitzuaren erabiltzaileen datuak urte horretakoak baitira. Iturria: INE. Biztanleen errolda: 2024/01/01, 1210/2024 Errege Dekretua, azaroaren 28koa.</a:t>
          </a:r>
          <a:br>
            <a:rPr kumimoji="0" lang="es-ES" sz="800" b="0" i="0" u="none" strike="noStrike" kern="0" cap="none" spc="0" normalizeH="0" baseline="0" noProof="0">
              <a:ln>
                <a:noFill/>
              </a:ln>
              <a:solidFill>
                <a:sysClr val="windowText" lastClr="000000"/>
              </a:solidFill>
              <a:effectLst/>
              <a:uLnTx/>
              <a:uFillTx/>
              <a:latin typeface="Arial"/>
              <a:ea typeface="+mn-ea"/>
              <a:cs typeface="Arial"/>
            </a:rPr>
          </a:br>
          <a:r>
            <a:rPr kumimoji="0" lang="es-ES" sz="1000" b="1" i="0" u="none" strike="noStrike" kern="0" cap="none" spc="0" normalizeH="0" baseline="30000" noProof="0">
              <a:ln>
                <a:noFill/>
              </a:ln>
              <a:solidFill>
                <a:sysClr val="windowText" lastClr="000000"/>
              </a:solidFill>
              <a:effectLst/>
              <a:uLnTx/>
              <a:uFillTx/>
              <a:latin typeface="Arial"/>
              <a:ea typeface="+mn-ea"/>
              <a:cs typeface="Arial"/>
            </a:rPr>
            <a:t>3</a:t>
          </a:r>
          <a:r>
            <a:rPr kumimoji="0" lang="es-ES" sz="800" b="0" i="0" u="none" strike="noStrike" kern="0" cap="none" spc="0" normalizeH="0" baseline="0" noProof="0">
              <a:ln>
                <a:noFill/>
              </a:ln>
              <a:solidFill>
                <a:sysClr val="windowText" lastClr="000000"/>
              </a:solidFill>
              <a:effectLst/>
              <a:uLnTx/>
              <a:uFillTx/>
              <a:latin typeface="Arial"/>
              <a:ea typeface="+mn-ea"/>
              <a:cs typeface="Arial"/>
            </a:rPr>
            <a:t> Bikotekidearen/bikotekide ohiaren, familia barruko indarkeriaren eta/edo sexu-indarkeriaren kasuetan, nahiz eta hori ez izan kontsultaren arrazoia.</a:t>
          </a:r>
          <a:br>
            <a:rPr kumimoji="0" lang="es-ES" sz="800" b="0" i="0" u="none" strike="noStrike" kern="0" cap="none" spc="0" normalizeH="0" baseline="0" noProof="0">
              <a:ln>
                <a:noFill/>
              </a:ln>
              <a:solidFill>
                <a:sysClr val="windowText" lastClr="000000"/>
              </a:solidFill>
              <a:effectLst/>
              <a:uLnTx/>
              <a:uFillTx/>
              <a:latin typeface="Arial"/>
              <a:ea typeface="+mn-ea"/>
              <a:cs typeface="Arial"/>
            </a:rPr>
          </a:br>
          <a:r>
            <a:rPr kumimoji="0" lang="es-ES" sz="1000" b="1" i="0" u="none" strike="noStrike" kern="0" cap="none" spc="0" normalizeH="0" baseline="30000" noProof="0">
              <a:ln>
                <a:noFill/>
              </a:ln>
              <a:solidFill>
                <a:srgbClr val="000000"/>
              </a:solidFill>
              <a:effectLst/>
              <a:uLnTx/>
              <a:uFillTx/>
              <a:latin typeface="Arial"/>
              <a:ea typeface="+mn-ea"/>
              <a:cs typeface="Arial"/>
            </a:rPr>
            <a:t>4</a:t>
          </a:r>
          <a:r>
            <a:rPr kumimoji="0" lang="es-ES" sz="800" b="0" i="0" u="none" strike="noStrike" kern="0" cap="none" spc="0" normalizeH="0" baseline="0" noProof="0">
              <a:ln>
                <a:noFill/>
              </a:ln>
              <a:solidFill>
                <a:srgbClr val="000000"/>
              </a:solidFill>
              <a:effectLst/>
              <a:uLnTx/>
              <a:uFillTx/>
              <a:latin typeface="Arial"/>
              <a:ea typeface="+mn-ea"/>
              <a:cs typeface="Arial"/>
            </a:rPr>
            <a:t> Bilboko Udalak Bizkaiko Foru Aldundiaren Laguntza Psikologikoko Zerbitzura bideratzen ditu emakumeen aurkako indarkeria matxistaren kasu psikologikoak, eta zerbitzu horrek kasu deribatuak azkar artatzeko aukerarik ez badu soilik bidaltzen ditu modulu psikosozialetara (Auzolan, Deusto-San Ignacio eta Errekalde), haiekin hitzarmena baitu. 2024an, indarkeriaren biktima izan eta Bilboko Udaleko Emakume Zerbitzuan arreta psikologikoa behar zuten emakumeen kasuak Bizkaiko Foru Aldundiko Arreta Psikologikoko Zerbitzura bideratu dira. </a:t>
          </a:r>
          <a:r>
            <a:rPr lang="es-ES" sz="800" b="0" i="0" baseline="0">
              <a:effectLst/>
              <a:latin typeface="Arial" pitchFamily="34" charset="0"/>
              <a:ea typeface="+mn-ea"/>
              <a:cs typeface="Arial" pitchFamily="34" charset="0"/>
            </a:rPr>
            <a:t> </a:t>
          </a:r>
          <a:endParaRPr lang="es-ES" sz="800" b="0" i="0" u="none" strike="noStrike" baseline="0">
            <a:solidFill>
              <a:srgbClr val="000000"/>
            </a:solidFill>
            <a:latin typeface="Arial"/>
            <a:cs typeface="Arial"/>
          </a:endParaRPr>
        </a:p>
      </xdr:txBody>
    </xdr:sp>
    <xdr:clientData/>
  </xdr:twoCellAnchor>
  <xdr:twoCellAnchor>
    <xdr:from>
      <xdr:col>2</xdr:col>
      <xdr:colOff>0</xdr:colOff>
      <xdr:row>55</xdr:row>
      <xdr:rowOff>0</xdr:rowOff>
    </xdr:from>
    <xdr:to>
      <xdr:col>4</xdr:col>
      <xdr:colOff>0</xdr:colOff>
      <xdr:row>55</xdr:row>
      <xdr:rowOff>0</xdr:rowOff>
    </xdr:to>
    <xdr:sp macro="" textlink="">
      <xdr:nvSpPr>
        <xdr:cNvPr id="39" name="Text Box 2871"/>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55</xdr:row>
      <xdr:rowOff>0</xdr:rowOff>
    </xdr:from>
    <xdr:to>
      <xdr:col>4</xdr:col>
      <xdr:colOff>0</xdr:colOff>
      <xdr:row>55</xdr:row>
      <xdr:rowOff>0</xdr:rowOff>
    </xdr:to>
    <xdr:sp macro="" textlink="">
      <xdr:nvSpPr>
        <xdr:cNvPr id="40" name="Text Box 2873"/>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95249</xdr:colOff>
      <xdr:row>84</xdr:row>
      <xdr:rowOff>0</xdr:rowOff>
    </xdr:from>
    <xdr:to>
      <xdr:col>10</xdr:col>
      <xdr:colOff>638174</xdr:colOff>
      <xdr:row>89</xdr:row>
      <xdr:rowOff>85724</xdr:rowOff>
    </xdr:to>
    <xdr:sp macro="" textlink="">
      <xdr:nvSpPr>
        <xdr:cNvPr id="41" name="Text Box 50"/>
        <xdr:cNvSpPr txBox="1">
          <a:spLocks noChangeArrowheads="1"/>
        </xdr:cNvSpPr>
      </xdr:nvSpPr>
      <xdr:spPr bwMode="auto">
        <a:xfrm>
          <a:off x="1261109" y="16543020"/>
          <a:ext cx="6090285" cy="100774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rgbClr val="000000"/>
              </a:solidFill>
              <a:effectLst/>
              <a:uLnTx/>
              <a:uFillTx/>
              <a:latin typeface="Arial"/>
              <a:ea typeface="+mn-ea"/>
              <a:cs typeface="Arial"/>
            </a:rPr>
            <a:t>1</a:t>
          </a:r>
          <a:r>
            <a:rPr kumimoji="0" lang="es-ES" sz="800" b="0" i="0" u="none" strike="noStrike" kern="0" cap="none" spc="0" normalizeH="0" baseline="3000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2024an, indarkeriaren biktima izan eta Bilboko Udaleko Emakume Zerbitzuan arreta psikologikoa behar zuten emakumeen kasuak Bizkaiko Foru Aldundiko Arreta Psikologikoko Zerbitzura bideratu dira.</a:t>
          </a:r>
          <a:b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Datua ez dago eskuragarri.</a:t>
          </a:r>
          <a:endParaRPr kumimoji="0" lang="es-ES" sz="1000" b="0" i="0" u="none" strike="noStrike" kern="0" cap="none" spc="0" normalizeH="0" baseline="30000" noProof="0">
            <a:ln>
              <a:noFill/>
            </a:ln>
            <a:solidFill>
              <a:srgbClr val="000000"/>
            </a:solidFill>
            <a:effectLst/>
            <a:uLnTx/>
            <a:uFillTx/>
            <a:latin typeface="Arial"/>
            <a:ea typeface="+mn-ea"/>
            <a:cs typeface="Arial"/>
          </a:endParaRPr>
        </a:p>
      </xdr:txBody>
    </xdr:sp>
    <xdr:clientData/>
  </xdr:twoCellAnchor>
  <xdr:twoCellAnchor>
    <xdr:from>
      <xdr:col>2</xdr:col>
      <xdr:colOff>76201</xdr:colOff>
      <xdr:row>125</xdr:row>
      <xdr:rowOff>1</xdr:rowOff>
    </xdr:from>
    <xdr:to>
      <xdr:col>10</xdr:col>
      <xdr:colOff>555626</xdr:colOff>
      <xdr:row>129</xdr:row>
      <xdr:rowOff>158750</xdr:rowOff>
    </xdr:to>
    <xdr:sp macro="" textlink="">
      <xdr:nvSpPr>
        <xdr:cNvPr id="42" name="Text Box 72"/>
        <xdr:cNvSpPr txBox="1">
          <a:spLocks noChangeArrowheads="1"/>
        </xdr:cNvSpPr>
      </xdr:nvSpPr>
      <xdr:spPr bwMode="auto">
        <a:xfrm>
          <a:off x="1203326" y="25606376"/>
          <a:ext cx="5861050" cy="984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rgbClr val="000000"/>
              </a:solidFill>
              <a:effectLst/>
              <a:uLnTx/>
              <a:uFillTx/>
              <a:latin typeface="Arial"/>
              <a:ea typeface="+mn-ea"/>
              <a:cs typeface="Arial"/>
            </a:rPr>
            <a:t>1</a:t>
          </a:r>
          <a:r>
            <a:rPr kumimoji="0" lang="es-ES" sz="800" b="0" i="0" u="none" strike="noStrike" kern="0" cap="none" spc="0" normalizeH="0" baseline="3000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2024an, indarkeriaren biktima izan eta Bilboko Udaleko Emakume Zerbitzuan arreta psikologikoa behar zuten emakumeen kasuak Bizkaiko Foru Aldundiko Arreta Psikologikoko Zerbitzura bideratu dira.</a:t>
          </a:r>
          <a:b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Datua ez dago eskuragarri.</a:t>
          </a:r>
        </a:p>
      </xdr:txBody>
    </xdr:sp>
    <xdr:clientData/>
  </xdr:twoCellAnchor>
  <xdr:twoCellAnchor>
    <xdr:from>
      <xdr:col>2</xdr:col>
      <xdr:colOff>0</xdr:colOff>
      <xdr:row>151</xdr:row>
      <xdr:rowOff>85725</xdr:rowOff>
    </xdr:from>
    <xdr:to>
      <xdr:col>3</xdr:col>
      <xdr:colOff>0</xdr:colOff>
      <xdr:row>154</xdr:row>
      <xdr:rowOff>66675</xdr:rowOff>
    </xdr:to>
    <xdr:sp macro="" textlink="">
      <xdr:nvSpPr>
        <xdr:cNvPr id="45" name="Text Box 63"/>
        <xdr:cNvSpPr txBox="1">
          <a:spLocks noChangeArrowheads="1"/>
        </xdr:cNvSpPr>
      </xdr:nvSpPr>
      <xdr:spPr bwMode="auto">
        <a:xfrm>
          <a:off x="1133475" y="29375100"/>
          <a:ext cx="266700" cy="581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135</xdr:row>
      <xdr:rowOff>0</xdr:rowOff>
    </xdr:from>
    <xdr:to>
      <xdr:col>3</xdr:col>
      <xdr:colOff>0</xdr:colOff>
      <xdr:row>149</xdr:row>
      <xdr:rowOff>0</xdr:rowOff>
    </xdr:to>
    <xdr:sp macro="" textlink="">
      <xdr:nvSpPr>
        <xdr:cNvPr id="46" name="Text Box 64"/>
        <xdr:cNvSpPr txBox="1">
          <a:spLocks noChangeArrowheads="1"/>
        </xdr:cNvSpPr>
      </xdr:nvSpPr>
      <xdr:spPr bwMode="auto">
        <a:xfrm>
          <a:off x="1133475" y="19059525"/>
          <a:ext cx="266700" cy="30003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133</xdr:row>
      <xdr:rowOff>0</xdr:rowOff>
    </xdr:from>
    <xdr:to>
      <xdr:col>4</xdr:col>
      <xdr:colOff>0</xdr:colOff>
      <xdr:row>135</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130</xdr:row>
      <xdr:rowOff>0</xdr:rowOff>
    </xdr:from>
    <xdr:to>
      <xdr:col>10</xdr:col>
      <xdr:colOff>254000</xdr:colOff>
      <xdr:row>132</xdr:row>
      <xdr:rowOff>0</xdr:rowOff>
    </xdr:to>
    <xdr:sp macro="" textlink="">
      <xdr:nvSpPr>
        <xdr:cNvPr id="53" name="Text Box 71"/>
        <xdr:cNvSpPr txBox="1">
          <a:spLocks noChangeArrowheads="1"/>
        </xdr:cNvSpPr>
      </xdr:nvSpPr>
      <xdr:spPr bwMode="auto">
        <a:xfrm>
          <a:off x="1133475" y="25850850"/>
          <a:ext cx="56451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14. taula. </a:t>
          </a:r>
          <a:r>
            <a:rPr kumimoji="0" lang="es-ES" sz="1000" b="0" i="0" u="none" strike="noStrike" kern="0" cap="none" spc="0" normalizeH="0" baseline="0" noProof="0">
              <a:ln>
                <a:noFill/>
              </a:ln>
              <a:solidFill>
                <a:srgbClr val="000000"/>
              </a:solidFill>
              <a:effectLst/>
              <a:uLnTx/>
              <a:uFillTx/>
              <a:latin typeface="Arial"/>
              <a:ea typeface="+mn-ea"/>
              <a:cs typeface="Arial"/>
            </a:rPr>
            <a:t>Laguntza psikologikoa. Laguntza psikologikoko zerbitzua duten Bizkaiko Lurralde Historikoko udalerriak eta mankomunitateak. Sexu-indarkeriako arazoak dituzten emakumeen kasu berriak. 2024.</a:t>
          </a:r>
        </a:p>
      </xdr:txBody>
    </xdr:sp>
    <xdr:clientData/>
  </xdr:twoCellAnchor>
  <xdr:twoCellAnchor>
    <xdr:from>
      <xdr:col>2</xdr:col>
      <xdr:colOff>76200</xdr:colOff>
      <xdr:row>165</xdr:row>
      <xdr:rowOff>1</xdr:rowOff>
    </xdr:from>
    <xdr:to>
      <xdr:col>11</xdr:col>
      <xdr:colOff>0</xdr:colOff>
      <xdr:row>170</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rgbClr val="000000"/>
              </a:solidFill>
              <a:effectLst/>
              <a:uLnTx/>
              <a:uFillTx/>
              <a:latin typeface="Arial"/>
              <a:ea typeface="+mn-ea"/>
              <a:cs typeface="Arial"/>
            </a:rPr>
            <a:t>1</a:t>
          </a:r>
          <a:r>
            <a:rPr kumimoji="0" lang="es-ES" sz="800" b="0" i="0" u="none" strike="noStrike" kern="0" cap="none" spc="0" normalizeH="0" baseline="3000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2024an, indarkeriaren biktima izan eta Bilboko Udaleko Emakume Zerbitzuan arreta psikologikoa behar zuten emakumeen kasuak Bizkaiko Foru Aldundiko Arreta Psikologikoko Zerbitzura bideratu dira.</a:t>
          </a:r>
          <a:b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Datua ez dago eskuragarri.</a:t>
          </a:r>
        </a:p>
      </xdr:txBody>
    </xdr:sp>
    <xdr:clientData/>
  </xdr:twoCellAnchor>
  <xdr:twoCellAnchor>
    <xdr:from>
      <xdr:col>4</xdr:col>
      <xdr:colOff>0</xdr:colOff>
      <xdr:row>52</xdr:row>
      <xdr:rowOff>0</xdr:rowOff>
    </xdr:from>
    <xdr:to>
      <xdr:col>5</xdr:col>
      <xdr:colOff>0</xdr:colOff>
      <xdr:row>54</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 </a:t>
          </a:r>
          <a:r>
            <a:rPr lang="es-ES" sz="800" b="0" i="0" u="none" strike="noStrike" baseline="0">
              <a:solidFill>
                <a:srgbClr val="000000"/>
              </a:solidFill>
              <a:latin typeface="Arial"/>
              <a:cs typeface="Arial"/>
            </a:rPr>
            <a:t>(kasu berriak)</a:t>
          </a:r>
        </a:p>
      </xdr:txBody>
    </xdr:sp>
    <xdr:clientData/>
  </xdr:twoCellAnchor>
  <xdr:twoCellAnchor>
    <xdr:from>
      <xdr:col>3</xdr:col>
      <xdr:colOff>1257299</xdr:colOff>
      <xdr:row>93</xdr:row>
      <xdr:rowOff>0</xdr:rowOff>
    </xdr:from>
    <xdr:to>
      <xdr:col>5</xdr:col>
      <xdr:colOff>0</xdr:colOff>
      <xdr:row>95</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(kasu berriak)</a:t>
          </a:r>
        </a:p>
      </xdr:txBody>
    </xdr:sp>
    <xdr:clientData/>
  </xdr:twoCellAnchor>
  <xdr:twoCellAnchor>
    <xdr:from>
      <xdr:col>4</xdr:col>
      <xdr:colOff>0</xdr:colOff>
      <xdr:row>133</xdr:row>
      <xdr:rowOff>9525</xdr:rowOff>
    </xdr:from>
    <xdr:to>
      <xdr:col>5</xdr:col>
      <xdr:colOff>0</xdr:colOff>
      <xdr:row>135</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(kasu berriak)</a:t>
          </a:r>
        </a:p>
      </xdr:txBody>
    </xdr:sp>
    <xdr:clientData/>
  </xdr:twoCellAnchor>
  <xdr:twoCellAnchor editAs="oneCell">
    <xdr:from>
      <xdr:col>0</xdr:col>
      <xdr:colOff>111520</xdr:colOff>
      <xdr:row>1</xdr:row>
      <xdr:rowOff>89022</xdr:rowOff>
    </xdr:from>
    <xdr:to>
      <xdr:col>1</xdr:col>
      <xdr:colOff>185956</xdr:colOff>
      <xdr:row>3</xdr:row>
      <xdr:rowOff>57822</xdr:rowOff>
    </xdr:to>
    <xdr:pic>
      <xdr:nvPicPr>
        <xdr:cNvPr id="61" name="60 Imagen" descr="Liburuaren aurkibidera itzuli" title="Aurkibidea">
          <a:hlinkClick xmlns:r="http://schemas.openxmlformats.org/officeDocument/2006/relationships" r:id="rId1" tooltip="Liburuaren aurkibidera itzuli"/>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20" y="289047"/>
          <a:ext cx="836436" cy="273600"/>
        </a:xfrm>
        <a:prstGeom prst="rect">
          <a:avLst/>
        </a:prstGeom>
      </xdr:spPr>
    </xdr:pic>
    <xdr:clientData/>
  </xdr:twoCellAnchor>
  <xdr:twoCellAnchor editAs="oneCell">
    <xdr:from>
      <xdr:col>1</xdr:col>
      <xdr:colOff>380999</xdr:colOff>
      <xdr:row>0</xdr:row>
      <xdr:rowOff>195869</xdr:rowOff>
    </xdr:from>
    <xdr:to>
      <xdr:col>4</xdr:col>
      <xdr:colOff>354675</xdr:colOff>
      <xdr:row>3</xdr:row>
      <xdr:rowOff>146339</xdr:rowOff>
    </xdr:to>
    <xdr:pic>
      <xdr:nvPicPr>
        <xdr:cNvPr id="62" name="6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4340" y="195869"/>
          <a:ext cx="1878676" cy="4613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4"/>
  <sheetViews>
    <sheetView showGridLines="0" tabSelected="1" zoomScaleNormal="100" workbookViewId="0"/>
  </sheetViews>
  <sheetFormatPr baseColWidth="10" defaultColWidth="9.140625" defaultRowHeight="12.75" x14ac:dyDescent="0.2"/>
  <cols>
    <col min="1" max="1" width="11.42578125" style="20" customWidth="1"/>
    <col min="2" max="2" width="5.85546875" style="20" customWidth="1"/>
    <col min="3" max="4" width="6.7109375" style="20" customWidth="1"/>
    <col min="5" max="5" width="5.7109375" style="20" customWidth="1"/>
    <col min="6" max="6" width="67.7109375" style="20" customWidth="1"/>
    <col min="7" max="7" width="4.42578125" style="20" customWidth="1"/>
    <col min="8" max="13" width="9.140625" style="20" customWidth="1"/>
    <col min="14" max="14" width="44" style="20" customWidth="1"/>
    <col min="15" max="16384" width="9.140625" style="20"/>
  </cols>
  <sheetData>
    <row r="1" spans="2:16" ht="15.95" customHeight="1" x14ac:dyDescent="0.2">
      <c r="B1" s="19"/>
      <c r="C1" s="19"/>
      <c r="D1" s="19"/>
      <c r="E1" s="19"/>
      <c r="F1" s="19"/>
      <c r="G1" s="19"/>
      <c r="H1" s="19"/>
      <c r="I1" s="19"/>
      <c r="J1" s="19"/>
      <c r="K1" s="19"/>
      <c r="L1" s="19"/>
      <c r="M1" s="19"/>
      <c r="N1" s="19"/>
    </row>
    <row r="2" spans="2:16" ht="12" customHeight="1" x14ac:dyDescent="0.2">
      <c r="B2" s="19"/>
      <c r="C2" s="21"/>
      <c r="D2" s="21"/>
      <c r="E2" s="21"/>
      <c r="F2" s="21"/>
      <c r="G2" s="21"/>
      <c r="H2" s="21"/>
      <c r="I2" s="21"/>
      <c r="J2" s="21"/>
      <c r="K2" s="21"/>
      <c r="L2" s="21"/>
      <c r="M2" s="21"/>
      <c r="N2" s="19"/>
    </row>
    <row r="3" spans="2:16" ht="12" customHeight="1" x14ac:dyDescent="0.2">
      <c r="B3" s="19"/>
      <c r="C3" s="21"/>
      <c r="D3" s="21"/>
      <c r="E3" s="21"/>
      <c r="F3" s="21"/>
      <c r="G3" s="21"/>
      <c r="H3" s="21"/>
      <c r="I3" s="21"/>
      <c r="J3" s="21"/>
      <c r="K3" s="21"/>
      <c r="L3" s="21"/>
      <c r="M3" s="21"/>
      <c r="N3" s="19"/>
    </row>
    <row r="4" spans="2:16" ht="12" customHeight="1" x14ac:dyDescent="0.2">
      <c r="B4" s="19"/>
      <c r="C4" s="21"/>
      <c r="D4" s="21"/>
      <c r="E4" s="21" t="s">
        <v>41</v>
      </c>
      <c r="F4" s="21"/>
      <c r="G4" s="21"/>
      <c r="H4" s="21"/>
      <c r="I4" s="21"/>
      <c r="J4" s="21"/>
      <c r="K4" s="21"/>
      <c r="L4" s="21"/>
      <c r="M4" s="21"/>
      <c r="N4" s="19"/>
    </row>
    <row r="5" spans="2:16" ht="24" customHeight="1" x14ac:dyDescent="0.2"/>
    <row r="6" spans="2:16" ht="18" customHeight="1" x14ac:dyDescent="0.2">
      <c r="C6" s="22" t="s">
        <v>145</v>
      </c>
    </row>
    <row r="7" spans="2:16" ht="15.75" customHeight="1" x14ac:dyDescent="0.2">
      <c r="D7" s="767" t="s">
        <v>146</v>
      </c>
      <c r="E7" s="767"/>
      <c r="F7" s="768"/>
    </row>
    <row r="8" spans="2:16" ht="69" customHeight="1" x14ac:dyDescent="0.2">
      <c r="E8" s="770" t="s">
        <v>377</v>
      </c>
      <c r="F8" s="770"/>
    </row>
    <row r="9" spans="2:16" ht="15.95" customHeight="1" x14ac:dyDescent="0.2"/>
    <row r="10" spans="2:16" ht="18" customHeight="1" x14ac:dyDescent="0.2">
      <c r="C10" s="22" t="s">
        <v>147</v>
      </c>
      <c r="D10" s="2"/>
      <c r="E10" s="2"/>
      <c r="F10" s="2"/>
      <c r="G10" s="2"/>
      <c r="H10" s="2"/>
    </row>
    <row r="11" spans="2:16" ht="18" customHeight="1" x14ac:dyDescent="0.2">
      <c r="C11" s="23" t="s">
        <v>148</v>
      </c>
      <c r="D11" s="2"/>
      <c r="E11" s="2"/>
      <c r="F11" s="2"/>
      <c r="G11" s="2"/>
      <c r="H11" s="2"/>
      <c r="I11" s="88"/>
      <c r="J11" s="88"/>
      <c r="K11" s="2"/>
      <c r="L11" s="769"/>
      <c r="M11" s="769"/>
      <c r="N11" s="769"/>
      <c r="O11" s="769"/>
      <c r="P11" s="88"/>
    </row>
    <row r="12" spans="2:16" ht="15.95" customHeight="1" x14ac:dyDescent="0.2">
      <c r="C12" s="2"/>
      <c r="D12" s="2"/>
      <c r="E12" s="2"/>
      <c r="F12" s="2"/>
      <c r="G12" s="2"/>
      <c r="H12" s="2"/>
      <c r="I12" s="88"/>
      <c r="J12" s="88"/>
      <c r="K12" s="507"/>
      <c r="L12" s="508"/>
      <c r="M12" s="509"/>
      <c r="N12" s="508"/>
      <c r="O12" s="509"/>
      <c r="P12" s="88"/>
    </row>
    <row r="13" spans="2:16" ht="15.75" customHeight="1" x14ac:dyDescent="0.2">
      <c r="C13" s="115"/>
      <c r="D13" s="767" t="s">
        <v>149</v>
      </c>
      <c r="E13" s="767"/>
      <c r="F13" s="768"/>
      <c r="G13" s="24"/>
      <c r="H13" s="24"/>
      <c r="I13" s="100"/>
      <c r="J13" s="100"/>
      <c r="K13" s="507"/>
      <c r="L13" s="508"/>
      <c r="M13" s="510"/>
      <c r="N13" s="508"/>
      <c r="O13" s="510"/>
      <c r="P13" s="88"/>
    </row>
    <row r="14" spans="2:16" ht="31.5" customHeight="1" x14ac:dyDescent="0.2">
      <c r="C14" s="2"/>
      <c r="D14" s="2"/>
      <c r="E14" s="771" t="s">
        <v>150</v>
      </c>
      <c r="F14" s="771"/>
      <c r="G14" s="2"/>
      <c r="H14" s="2"/>
      <c r="I14" s="88"/>
      <c r="J14" s="101"/>
      <c r="K14" s="507"/>
      <c r="L14" s="508"/>
      <c r="M14" s="509"/>
      <c r="N14" s="508"/>
      <c r="O14" s="509"/>
      <c r="P14" s="88"/>
    </row>
    <row r="15" spans="2:16" ht="15.75" customHeight="1" x14ac:dyDescent="0.2">
      <c r="C15" s="2"/>
      <c r="D15" s="2"/>
      <c r="F15" s="731" t="s">
        <v>151</v>
      </c>
      <c r="G15" s="2"/>
      <c r="H15" s="2"/>
      <c r="I15" s="88"/>
      <c r="J15" s="88"/>
      <c r="K15" s="507"/>
      <c r="L15" s="508"/>
      <c r="M15" s="510"/>
      <c r="N15" s="508"/>
      <c r="O15" s="510"/>
      <c r="P15" s="88"/>
    </row>
    <row r="16" spans="2:16" ht="31.5" customHeight="1" x14ac:dyDescent="0.2">
      <c r="C16" s="2"/>
      <c r="D16" s="2"/>
      <c r="E16" s="120"/>
      <c r="F16" s="731" t="s">
        <v>152</v>
      </c>
      <c r="G16" s="2"/>
      <c r="H16" s="2"/>
      <c r="K16" s="507"/>
      <c r="L16" s="508"/>
      <c r="M16" s="510"/>
      <c r="N16" s="508"/>
      <c r="O16" s="510"/>
    </row>
    <row r="17" spans="3:15" ht="15.75" customHeight="1" x14ac:dyDescent="0.2">
      <c r="C17" s="2"/>
      <c r="D17" s="2"/>
      <c r="E17" s="120"/>
      <c r="F17" s="731" t="s">
        <v>153</v>
      </c>
      <c r="G17" s="2"/>
      <c r="H17" s="2"/>
      <c r="K17" s="2"/>
      <c r="L17" s="2"/>
      <c r="M17" s="25"/>
      <c r="N17" s="2"/>
      <c r="O17" s="25"/>
    </row>
    <row r="18" spans="3:15" ht="15.75" customHeight="1" x14ac:dyDescent="0.2">
      <c r="C18" s="2"/>
      <c r="D18" s="2"/>
      <c r="E18" s="120"/>
      <c r="F18" s="731" t="s">
        <v>154</v>
      </c>
      <c r="G18" s="2"/>
      <c r="H18" s="2"/>
      <c r="N18" s="437"/>
      <c r="O18" s="438"/>
    </row>
    <row r="19" spans="3:15" ht="15.75" customHeight="1" x14ac:dyDescent="0.2">
      <c r="C19" s="2"/>
      <c r="D19" s="2"/>
      <c r="E19" s="120"/>
      <c r="F19" s="731" t="s">
        <v>155</v>
      </c>
      <c r="G19" s="2"/>
      <c r="H19" s="2"/>
    </row>
    <row r="20" spans="3:15" ht="15.75" customHeight="1" x14ac:dyDescent="0.2">
      <c r="C20" s="2"/>
      <c r="D20" s="2"/>
      <c r="E20" s="120"/>
      <c r="F20" s="731" t="s">
        <v>156</v>
      </c>
      <c r="G20" s="2"/>
      <c r="H20" s="2"/>
    </row>
    <row r="21" spans="3:15" ht="15.95" customHeight="1" x14ac:dyDescent="0.2">
      <c r="C21" s="2"/>
      <c r="D21" s="2"/>
      <c r="F21" s="731" t="s">
        <v>157</v>
      </c>
      <c r="G21" s="2"/>
      <c r="H21" s="2"/>
    </row>
    <row r="22" spans="3:15" ht="15.95" customHeight="1" x14ac:dyDescent="0.2">
      <c r="C22" s="2"/>
      <c r="D22" s="2"/>
      <c r="F22" s="120"/>
      <c r="G22" s="2"/>
      <c r="H22" s="2"/>
    </row>
    <row r="23" spans="3:15" ht="15.75" customHeight="1" x14ac:dyDescent="0.2">
      <c r="C23" s="2"/>
      <c r="D23" s="767" t="s">
        <v>158</v>
      </c>
      <c r="E23" s="767"/>
      <c r="F23" s="768"/>
      <c r="G23" s="24"/>
      <c r="H23" s="24"/>
      <c r="I23" s="24"/>
      <c r="J23" s="24"/>
      <c r="K23" s="24"/>
      <c r="L23" s="24"/>
      <c r="M23" s="24"/>
      <c r="N23" s="24"/>
    </row>
    <row r="24" spans="3:15" ht="32.1" customHeight="1" x14ac:dyDescent="0.2">
      <c r="C24" s="2"/>
      <c r="D24" s="2"/>
      <c r="E24" s="765" t="s">
        <v>167</v>
      </c>
      <c r="F24" s="765"/>
      <c r="G24" s="2"/>
      <c r="H24" s="2"/>
    </row>
    <row r="25" spans="3:15" ht="15.95" customHeight="1" x14ac:dyDescent="0.2">
      <c r="C25" s="2"/>
      <c r="D25" s="2"/>
      <c r="F25" s="731" t="s">
        <v>159</v>
      </c>
      <c r="G25" s="2"/>
      <c r="H25" s="2"/>
    </row>
    <row r="26" spans="3:15" ht="15.95" customHeight="1" x14ac:dyDescent="0.2">
      <c r="C26" s="2"/>
      <c r="D26" s="2"/>
      <c r="F26" s="731" t="s">
        <v>160</v>
      </c>
      <c r="G26" s="2"/>
      <c r="H26" s="2"/>
    </row>
    <row r="27" spans="3:15" ht="15.95" customHeight="1" x14ac:dyDescent="0.2">
      <c r="C27" s="2"/>
      <c r="D27" s="2"/>
      <c r="F27" s="731" t="s">
        <v>161</v>
      </c>
      <c r="G27" s="2"/>
      <c r="H27" s="2"/>
    </row>
    <row r="28" spans="3:15" ht="15.95" customHeight="1" x14ac:dyDescent="0.2">
      <c r="C28" s="2"/>
      <c r="D28" s="2"/>
      <c r="F28" s="731" t="s">
        <v>162</v>
      </c>
      <c r="G28" s="2"/>
      <c r="H28" s="2"/>
    </row>
    <row r="29" spans="3:15" ht="15.95" customHeight="1" x14ac:dyDescent="0.2">
      <c r="C29" s="2"/>
      <c r="D29" s="2"/>
      <c r="F29" s="89"/>
      <c r="G29" s="2"/>
      <c r="H29" s="2"/>
      <c r="J29" s="88"/>
    </row>
    <row r="30" spans="3:15" ht="15.75" customHeight="1" x14ac:dyDescent="0.2">
      <c r="C30" s="2"/>
      <c r="D30" s="767" t="s">
        <v>170</v>
      </c>
      <c r="E30" s="767"/>
      <c r="F30" s="768"/>
      <c r="G30" s="24"/>
      <c r="H30" s="24"/>
      <c r="I30" s="24"/>
      <c r="J30" s="24"/>
      <c r="K30" s="24"/>
      <c r="L30" s="24"/>
      <c r="M30" s="24"/>
      <c r="N30" s="24"/>
    </row>
    <row r="31" spans="3:15" ht="48" customHeight="1" x14ac:dyDescent="0.2">
      <c r="C31" s="2"/>
      <c r="D31" s="560"/>
      <c r="E31" s="765" t="s">
        <v>168</v>
      </c>
      <c r="F31" s="765"/>
      <c r="G31" s="24"/>
      <c r="H31" s="24"/>
      <c r="I31" s="24"/>
      <c r="J31" s="24"/>
      <c r="K31" s="24"/>
      <c r="L31" s="24"/>
      <c r="M31" s="24"/>
      <c r="N31" s="24"/>
    </row>
    <row r="32" spans="3:15" ht="31.5" customHeight="1" x14ac:dyDescent="0.2">
      <c r="C32" s="2"/>
      <c r="D32" s="2"/>
      <c r="E32" s="765" t="s">
        <v>169</v>
      </c>
      <c r="F32" s="765"/>
      <c r="G32" s="2"/>
      <c r="H32" s="2"/>
    </row>
    <row r="33" spans="3:14" ht="15.95" customHeight="1" x14ac:dyDescent="0.2">
      <c r="C33" s="2"/>
      <c r="D33" s="2"/>
      <c r="F33" s="731" t="s">
        <v>163</v>
      </c>
      <c r="G33" s="2"/>
      <c r="H33" s="2"/>
    </row>
    <row r="34" spans="3:14" ht="15.95" customHeight="1" x14ac:dyDescent="0.2">
      <c r="C34" s="2"/>
      <c r="D34" s="2"/>
      <c r="F34" s="731" t="s">
        <v>164</v>
      </c>
      <c r="G34" s="2"/>
      <c r="H34" s="2"/>
    </row>
    <row r="35" spans="3:14" ht="15.95" customHeight="1" x14ac:dyDescent="0.2">
      <c r="C35" s="2"/>
      <c r="D35" s="2"/>
      <c r="F35" s="731" t="s">
        <v>165</v>
      </c>
      <c r="G35" s="2"/>
      <c r="H35" s="2"/>
    </row>
    <row r="36" spans="3:14" ht="15.95" customHeight="1" x14ac:dyDescent="0.2">
      <c r="C36" s="2"/>
      <c r="D36" s="2"/>
      <c r="F36" s="731" t="s">
        <v>166</v>
      </c>
      <c r="G36" s="2"/>
      <c r="H36" s="2"/>
    </row>
    <row r="37" spans="3:14" ht="18" customHeight="1" x14ac:dyDescent="0.2">
      <c r="C37" s="2"/>
      <c r="D37" s="2"/>
      <c r="F37" s="102"/>
      <c r="G37" s="2"/>
      <c r="H37" s="2"/>
    </row>
    <row r="38" spans="3:14" ht="15.75" customHeight="1" x14ac:dyDescent="0.2">
      <c r="C38" s="2"/>
      <c r="D38" s="767" t="s">
        <v>171</v>
      </c>
      <c r="E38" s="767"/>
      <c r="F38" s="768"/>
      <c r="G38" s="24"/>
      <c r="H38" s="24"/>
      <c r="I38" s="24"/>
      <c r="J38" s="24"/>
      <c r="L38" s="24"/>
      <c r="M38" s="24"/>
      <c r="N38" s="24"/>
    </row>
    <row r="39" spans="3:14" ht="31.5" customHeight="1" x14ac:dyDescent="0.2">
      <c r="C39" s="2"/>
      <c r="D39" s="560"/>
      <c r="E39" s="765" t="s">
        <v>178</v>
      </c>
      <c r="F39" s="765"/>
      <c r="G39" s="24"/>
      <c r="H39" s="24"/>
      <c r="I39" s="24"/>
      <c r="J39" s="24"/>
      <c r="L39" s="24"/>
      <c r="M39" s="24"/>
      <c r="N39" s="24"/>
    </row>
    <row r="40" spans="3:14" ht="32.1" customHeight="1" x14ac:dyDescent="0.2">
      <c r="C40" s="2"/>
      <c r="D40" s="2"/>
      <c r="E40" s="765" t="s">
        <v>179</v>
      </c>
      <c r="F40" s="765"/>
      <c r="G40" s="2"/>
      <c r="H40" s="2"/>
    </row>
    <row r="41" spans="3:14" ht="15.95" customHeight="1" x14ac:dyDescent="0.2">
      <c r="C41" s="2"/>
      <c r="D41" s="2"/>
      <c r="F41" s="731" t="s">
        <v>172</v>
      </c>
      <c r="G41" s="2"/>
      <c r="H41" s="2"/>
    </row>
    <row r="42" spans="3:14" ht="15.95" customHeight="1" x14ac:dyDescent="0.2">
      <c r="C42" s="2"/>
      <c r="D42" s="2"/>
      <c r="F42" s="731" t="s">
        <v>173</v>
      </c>
      <c r="G42" s="2"/>
      <c r="H42" s="2"/>
    </row>
    <row r="43" spans="3:14" ht="15.95" customHeight="1" x14ac:dyDescent="0.2">
      <c r="C43" s="2"/>
      <c r="D43" s="2"/>
      <c r="F43" s="731" t="s">
        <v>174</v>
      </c>
      <c r="G43" s="2"/>
      <c r="H43" s="2"/>
    </row>
    <row r="44" spans="3:14" ht="15.95" customHeight="1" x14ac:dyDescent="0.2">
      <c r="C44" s="2"/>
      <c r="D44" s="2"/>
      <c r="F44" s="731" t="s">
        <v>175</v>
      </c>
      <c r="G44" s="2"/>
      <c r="H44" s="2"/>
    </row>
    <row r="45" spans="3:14" ht="15.95" customHeight="1" x14ac:dyDescent="0.2">
      <c r="C45" s="2"/>
      <c r="D45" s="2"/>
      <c r="F45" s="120"/>
      <c r="G45" s="2"/>
      <c r="H45" s="2"/>
    </row>
    <row r="46" spans="3:14" ht="15.95" customHeight="1" x14ac:dyDescent="0.2">
      <c r="C46" s="2"/>
      <c r="D46" s="767" t="s">
        <v>176</v>
      </c>
      <c r="E46" s="767"/>
      <c r="F46" s="768"/>
      <c r="G46" s="2"/>
      <c r="H46" s="2"/>
    </row>
    <row r="47" spans="3:14" ht="31.5" customHeight="1" x14ac:dyDescent="0.2">
      <c r="C47" s="2"/>
      <c r="D47" s="2"/>
      <c r="E47" s="765" t="s">
        <v>180</v>
      </c>
      <c r="F47" s="765"/>
      <c r="G47" s="2"/>
      <c r="H47" s="2"/>
    </row>
    <row r="48" spans="3:14" ht="15.95" customHeight="1" x14ac:dyDescent="0.2">
      <c r="C48" s="2"/>
      <c r="D48" s="2"/>
      <c r="E48" s="718"/>
      <c r="F48" s="120" t="s">
        <v>380</v>
      </c>
      <c r="G48" s="2"/>
      <c r="H48" s="2"/>
    </row>
    <row r="49" spans="3:8" ht="15.95" customHeight="1" x14ac:dyDescent="0.2">
      <c r="C49" s="2"/>
      <c r="D49" s="2"/>
      <c r="F49" s="120" t="s">
        <v>177</v>
      </c>
      <c r="G49" s="2"/>
      <c r="H49" s="2"/>
    </row>
    <row r="50" spans="3:8" ht="15.75" customHeight="1" x14ac:dyDescent="0.2">
      <c r="C50" s="2"/>
      <c r="D50" s="2"/>
      <c r="F50" s="120"/>
      <c r="G50" s="2"/>
      <c r="H50" s="2"/>
    </row>
    <row r="51" spans="3:8" ht="15.95" customHeight="1" x14ac:dyDescent="0.2">
      <c r="C51" s="2"/>
      <c r="D51" s="767" t="s">
        <v>181</v>
      </c>
      <c r="E51" s="767"/>
      <c r="F51" s="768"/>
      <c r="G51" s="2"/>
      <c r="H51" s="2"/>
    </row>
    <row r="52" spans="3:8" ht="31.5" customHeight="1" x14ac:dyDescent="0.2">
      <c r="C52" s="2"/>
      <c r="D52" s="560"/>
      <c r="E52" s="765" t="s">
        <v>189</v>
      </c>
      <c r="F52" s="765"/>
      <c r="G52" s="2"/>
      <c r="H52" s="2"/>
    </row>
    <row r="53" spans="3:8" ht="31.5" customHeight="1" x14ac:dyDescent="0.2">
      <c r="C53" s="2"/>
      <c r="D53" s="560"/>
      <c r="E53" s="765" t="s">
        <v>188</v>
      </c>
      <c r="F53" s="765"/>
      <c r="G53" s="2"/>
      <c r="H53" s="2"/>
    </row>
    <row r="54" spans="3:8" ht="15.95" customHeight="1" x14ac:dyDescent="0.2">
      <c r="C54" s="2"/>
      <c r="D54" s="2"/>
      <c r="F54" s="120" t="s">
        <v>182</v>
      </c>
      <c r="G54" s="2"/>
      <c r="H54" s="2"/>
    </row>
    <row r="55" spans="3:8" ht="15.95" customHeight="1" x14ac:dyDescent="0.2">
      <c r="C55" s="2"/>
      <c r="D55" s="2"/>
      <c r="F55" s="120" t="s">
        <v>183</v>
      </c>
      <c r="G55" s="2"/>
      <c r="H55" s="2"/>
    </row>
    <row r="56" spans="3:8" ht="15.95" customHeight="1" x14ac:dyDescent="0.2">
      <c r="C56" s="2"/>
      <c r="D56" s="2"/>
      <c r="F56" s="120" t="s">
        <v>184</v>
      </c>
      <c r="G56" s="2"/>
      <c r="H56" s="2"/>
    </row>
    <row r="57" spans="3:8" ht="15.95" customHeight="1" x14ac:dyDescent="0.2">
      <c r="C57" s="2"/>
      <c r="D57" s="2"/>
      <c r="F57" s="120"/>
      <c r="G57" s="2"/>
      <c r="H57" s="2"/>
    </row>
    <row r="58" spans="3:8" ht="15.95" customHeight="1" x14ac:dyDescent="0.2">
      <c r="C58" s="2"/>
      <c r="D58" s="767" t="s">
        <v>185</v>
      </c>
      <c r="E58" s="767"/>
      <c r="F58" s="768"/>
      <c r="G58" s="2"/>
      <c r="H58" s="2"/>
    </row>
    <row r="59" spans="3:8" ht="31.5" customHeight="1" x14ac:dyDescent="0.2">
      <c r="C59" s="2"/>
      <c r="D59" s="2"/>
      <c r="E59" s="765" t="s">
        <v>190</v>
      </c>
      <c r="F59" s="765"/>
      <c r="G59" s="2"/>
      <c r="H59" s="2"/>
    </row>
    <row r="60" spans="3:8" ht="15.75" customHeight="1" x14ac:dyDescent="0.2">
      <c r="C60" s="2"/>
      <c r="D60" s="2"/>
      <c r="E60" s="718"/>
      <c r="F60" s="559" t="s">
        <v>186</v>
      </c>
      <c r="G60" s="2"/>
      <c r="H60" s="2"/>
    </row>
    <row r="61" spans="3:8" ht="15.95" customHeight="1" x14ac:dyDescent="0.2">
      <c r="C61" s="2"/>
      <c r="D61" s="2"/>
      <c r="F61" s="120" t="s">
        <v>187</v>
      </c>
      <c r="G61" s="2"/>
      <c r="H61" s="2"/>
    </row>
    <row r="62" spans="3:8" ht="15.95" customHeight="1" x14ac:dyDescent="0.2">
      <c r="C62" s="2"/>
      <c r="D62" s="2"/>
      <c r="F62" s="120"/>
      <c r="G62" s="2"/>
      <c r="H62" s="2"/>
    </row>
    <row r="63" spans="3:8" ht="15.75" customHeight="1" x14ac:dyDescent="0.2">
      <c r="C63" s="2"/>
      <c r="D63" s="767" t="s">
        <v>191</v>
      </c>
      <c r="E63" s="767"/>
      <c r="F63" s="768"/>
      <c r="G63" s="26"/>
      <c r="H63" s="26"/>
    </row>
    <row r="64" spans="3:8" ht="48" customHeight="1" x14ac:dyDescent="0.2">
      <c r="E64" s="766" t="s">
        <v>192</v>
      </c>
      <c r="F64" s="766"/>
    </row>
    <row r="65" spans="5:6" ht="48" customHeight="1" x14ac:dyDescent="0.2">
      <c r="E65" s="766" t="s">
        <v>193</v>
      </c>
      <c r="F65" s="766"/>
    </row>
    <row r="66" spans="5:6" ht="48" customHeight="1" x14ac:dyDescent="0.2">
      <c r="E66" s="766" t="s">
        <v>194</v>
      </c>
      <c r="F66" s="766"/>
    </row>
    <row r="67" spans="5:6" ht="48" customHeight="1" x14ac:dyDescent="0.2">
      <c r="E67" s="766" t="s">
        <v>195</v>
      </c>
      <c r="F67" s="766"/>
    </row>
    <row r="68" spans="5:6" ht="15.95" customHeight="1" x14ac:dyDescent="0.2">
      <c r="E68" s="436"/>
      <c r="F68" s="436"/>
    </row>
    <row r="69" spans="5:6" ht="15.95" customHeight="1" x14ac:dyDescent="0.2"/>
    <row r="70" spans="5:6" ht="15.95" customHeight="1" x14ac:dyDescent="0.2"/>
    <row r="71" spans="5:6" ht="15.95" customHeight="1" x14ac:dyDescent="0.2"/>
    <row r="72" spans="5:6" ht="15.95" customHeight="1" x14ac:dyDescent="0.2"/>
    <row r="73" spans="5:6" ht="15.95" customHeight="1" x14ac:dyDescent="0.2"/>
    <row r="74" spans="5:6" ht="15.95" customHeight="1" x14ac:dyDescent="0.2"/>
    <row r="75" spans="5:6" ht="15.95" customHeight="1" x14ac:dyDescent="0.2"/>
    <row r="76" spans="5:6" ht="15.95" customHeight="1" x14ac:dyDescent="0.2"/>
    <row r="77" spans="5:6" ht="15.95" customHeight="1" x14ac:dyDescent="0.2"/>
    <row r="78" spans="5:6" ht="15.95" customHeight="1" x14ac:dyDescent="0.2"/>
    <row r="79" spans="5:6" ht="15.95" customHeight="1" x14ac:dyDescent="0.2"/>
    <row r="80" spans="5:6"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sheetData>
  <mergeCells count="26">
    <mergeCell ref="N11:O11"/>
    <mergeCell ref="L11:M11"/>
    <mergeCell ref="E32:F32"/>
    <mergeCell ref="D7:F7"/>
    <mergeCell ref="E8:F8"/>
    <mergeCell ref="D13:F13"/>
    <mergeCell ref="E14:F14"/>
    <mergeCell ref="D23:F23"/>
    <mergeCell ref="E24:F24"/>
    <mergeCell ref="D30:F30"/>
    <mergeCell ref="E31:F31"/>
    <mergeCell ref="E59:F59"/>
    <mergeCell ref="E67:F67"/>
    <mergeCell ref="D38:F38"/>
    <mergeCell ref="E40:F40"/>
    <mergeCell ref="D63:F63"/>
    <mergeCell ref="E64:F64"/>
    <mergeCell ref="E65:F65"/>
    <mergeCell ref="E66:F66"/>
    <mergeCell ref="D46:F46"/>
    <mergeCell ref="E47:F47"/>
    <mergeCell ref="D51:F51"/>
    <mergeCell ref="E52:F52"/>
    <mergeCell ref="D58:F58"/>
    <mergeCell ref="E53:F53"/>
    <mergeCell ref="E39:F39"/>
  </mergeCells>
  <hyperlinks>
    <hyperlink ref="D7:E7" location="CUADRO_RESUMEN!A1" tooltip="CUADRO_RESUMEN" display="CUADRO RESUMEN"/>
    <hyperlink ref="D7:F7" location="LABURPEN_KOADROA!A1" tooltip="LABURPEN_KOADROA" display="LABURPEN KOADROA"/>
    <hyperlink ref="D13" location="plantilla_vertical!A1" display="SERVICIO DE ACOGIMIENTO DE URGENCIA"/>
    <hyperlink ref="D13:E13" location="FORAL_1!A1" tooltip="FORAL" display="ÁMBITO FORAL- 1"/>
    <hyperlink ref="D13:F13" location="'FORALA_1 (OROKORRA)'!A1" tooltip="FORALA_1" display="ESPARRU FORALA - 1 (OKORRA)"/>
    <hyperlink ref="D23" location="plantilla_vertical!A1" display="SERVICIO DE ACOGIMIENTO DE URGENCIA"/>
    <hyperlink ref="D23:E23" location="FORAL_2!A1" tooltip="FORAL" display="ÁMBITO FORAL- 2"/>
    <hyperlink ref="D23:F23" location="'FORALA_2 (BIKOTE IND.)'!A1" tooltip="FORALA_2 " display="ESPARRU FORALA- 2 (BIKOTEKIDEAREN/BIKOTEKIDE OHIAREN INDARKERIA)"/>
    <hyperlink ref="D30:F30" location="'FORALA_3 (FAMILIA BARRUKO IND.)'!A1" tooltip="FORALA_3" display="ESPARRU FORALA- 3 ((FAMILIA BARRUKO INDARKERIA)"/>
    <hyperlink ref="D38" location="plantilla_vertical!A1" display="SERVICIO DE ACOGIMIENTO DE URGENCIA"/>
    <hyperlink ref="D38:E38" location="FORAL_2!A1" tooltip="FORAL" display="ÁMBITO FORAL- 2"/>
    <hyperlink ref="D38:F38" location="'FORALA_4 (SEXU IND.)'!A1" tooltip="FORALA_4" display="ESPARRU FORALA- 4 (SEXU-INDARKERIA)"/>
    <hyperlink ref="D46" location="plantilla_vertical!A1" display="SERVICIO DE ACOGIMIENTO DE URGENCIA"/>
    <hyperlink ref="D46:E46" location="FORAL_2!A1" tooltip="FORAL" display="ÁMBITO FORAL- 2"/>
    <hyperlink ref="D46:F46" location="'FORALA_5 (ZEHARKAKO BIK.)'!Área_de_impresión" tooltip="FORALA_5" display="ESPARRU FORALA- 5 (ZEHARKAKO BIKTIMAK)"/>
    <hyperlink ref="D58" location="plantilla_vertical!A1" display="SERVICIO DE ACOGIMIENTO DE URGENCIA"/>
    <hyperlink ref="D58:E58" location="FORAL_2!A1" tooltip="FORAL" display="ÁMBITO FORAL- 2"/>
    <hyperlink ref="D58:F58" location="'FORALA_7 (ADINGABEAK)'!A1" tooltip="FORALA_7" display="ESPARRU FORALA- 7 (ADINGABEAK)"/>
    <hyperlink ref="D51:F51" location="'FORALA_6 (ERASOTZAILEAK)'!A1" tooltip="FORALA_6" display="ESPARRU FORALA- 6 (ERASOTZAILEAK)"/>
    <hyperlink ref="D63" location="plantilla_horizontal!A1" display="CENTROS DE MEDIA O LARGA ESTANCIA"/>
    <hyperlink ref="D63:E63" location="MUNICIPIOS_MANCOMUNIDADES!A1" tooltip="MUNICIPIOS_MANCOMUNIDADES" display="ÁMBITO MUNICIPAL Y MANCOMUNIDADES"/>
    <hyperlink ref="D63:F63" location="UDALERRI_MANKO!A1" tooltip="UDAL_MANKO" display="UDALERRIEN ETA MANKOMUNITATEEN EREMUA"/>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1" min="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T97"/>
  <sheetViews>
    <sheetView showGridLines="0" zoomScaleNormal="100" workbookViewId="0"/>
  </sheetViews>
  <sheetFormatPr baseColWidth="10" defaultColWidth="11.42578125" defaultRowHeight="12.75" x14ac:dyDescent="0.2"/>
  <cols>
    <col min="1" max="1" width="11.42578125" style="2"/>
    <col min="2" max="2" width="5.7109375" style="2" customWidth="1"/>
    <col min="3" max="4" width="4.7109375" style="2" customWidth="1"/>
    <col min="5" max="5" width="27.28515625" style="2" customWidth="1"/>
    <col min="6" max="6" width="10.7109375" style="2" customWidth="1"/>
    <col min="7" max="7" width="11" style="2" customWidth="1"/>
    <col min="8" max="8" width="11.7109375" style="2" customWidth="1"/>
    <col min="9" max="10" width="11" style="2" customWidth="1"/>
    <col min="11" max="16384" width="11.42578125" style="2"/>
  </cols>
  <sheetData>
    <row r="1" spans="3:16" ht="15.95" customHeight="1" x14ac:dyDescent="0.2">
      <c r="C1" s="761"/>
      <c r="D1" s="761"/>
      <c r="E1" s="761"/>
      <c r="F1" s="761"/>
      <c r="G1" s="761"/>
      <c r="H1" s="761"/>
      <c r="I1" s="761"/>
      <c r="J1" s="761"/>
    </row>
    <row r="2" spans="3:16" ht="12" customHeight="1" x14ac:dyDescent="0.2">
      <c r="C2" s="21"/>
      <c r="D2" s="21"/>
      <c r="E2" s="21"/>
      <c r="F2" s="762"/>
      <c r="G2" s="21"/>
      <c r="H2" s="21"/>
      <c r="I2" s="762"/>
      <c r="J2" s="21"/>
      <c r="K2" s="21"/>
      <c r="L2" s="762"/>
      <c r="M2" s="762"/>
    </row>
    <row r="3" spans="3:16" ht="12" customHeight="1" x14ac:dyDescent="0.2">
      <c r="C3" s="21"/>
      <c r="D3" s="21"/>
      <c r="E3" s="21"/>
      <c r="F3" s="762"/>
      <c r="G3" s="21"/>
      <c r="H3" s="21"/>
      <c r="I3" s="762"/>
      <c r="J3" s="21"/>
      <c r="K3" s="21"/>
      <c r="L3" s="762"/>
      <c r="M3" s="762"/>
    </row>
    <row r="4" spans="3:16" ht="12" customHeight="1" x14ac:dyDescent="0.2">
      <c r="C4" s="21"/>
      <c r="D4" s="21"/>
      <c r="E4" s="21"/>
      <c r="F4" s="762"/>
      <c r="G4" s="21"/>
      <c r="H4" s="21"/>
      <c r="I4" s="762"/>
      <c r="J4" s="21"/>
      <c r="K4" s="21"/>
      <c r="L4" s="762"/>
      <c r="M4" s="762"/>
    </row>
    <row r="5" spans="3:16" s="1" customFormat="1" ht="24" customHeight="1" x14ac:dyDescent="0.2">
      <c r="L5" s="168"/>
      <c r="M5" s="2"/>
      <c r="N5" s="2"/>
      <c r="O5" s="2"/>
      <c r="P5" s="2"/>
    </row>
    <row r="6" spans="3:16" ht="18" customHeight="1" x14ac:dyDescent="0.2">
      <c r="C6" s="114" t="s">
        <v>146</v>
      </c>
      <c r="D6" s="115"/>
      <c r="E6" s="115"/>
      <c r="F6" s="115"/>
      <c r="L6" s="1"/>
      <c r="M6" s="1"/>
      <c r="N6" s="1"/>
      <c r="O6" s="1"/>
    </row>
    <row r="7" spans="3:16" ht="15.95" customHeight="1" x14ac:dyDescent="0.2">
      <c r="D7" s="3"/>
      <c r="E7" s="3"/>
      <c r="F7" s="3"/>
      <c r="G7" s="3"/>
      <c r="H7" s="3"/>
      <c r="I7" s="3"/>
      <c r="J7" s="3"/>
      <c r="K7" s="3"/>
      <c r="L7" s="168"/>
    </row>
    <row r="8" spans="3:16" ht="15.95" customHeight="1" x14ac:dyDescent="0.2">
      <c r="D8" s="3"/>
      <c r="E8" s="3"/>
      <c r="F8" s="3"/>
      <c r="G8" s="3"/>
      <c r="H8" s="3"/>
      <c r="I8" s="3"/>
      <c r="J8" s="3"/>
      <c r="K8" s="3"/>
      <c r="L8" s="3"/>
      <c r="M8" s="3"/>
    </row>
    <row r="9" spans="3:16" ht="15.95" customHeight="1" x14ac:dyDescent="0.2">
      <c r="D9" s="3"/>
      <c r="E9" s="3"/>
      <c r="F9" s="3"/>
      <c r="G9" s="3"/>
      <c r="H9" s="3"/>
      <c r="I9" s="3"/>
      <c r="J9" s="3"/>
      <c r="K9" s="3"/>
      <c r="L9" s="3"/>
      <c r="M9" s="3"/>
    </row>
    <row r="10" spans="3:16" ht="15.95" customHeight="1" x14ac:dyDescent="0.2">
      <c r="D10" s="3"/>
      <c r="E10" s="3"/>
      <c r="F10" s="3"/>
      <c r="G10" s="3"/>
      <c r="H10" s="3"/>
      <c r="I10" s="3"/>
      <c r="J10" s="3"/>
      <c r="K10" s="3"/>
      <c r="L10" s="3"/>
      <c r="M10" s="3"/>
    </row>
    <row r="11" spans="3:16" ht="6.95" customHeight="1" x14ac:dyDescent="0.2">
      <c r="D11" s="3"/>
      <c r="E11" s="3"/>
      <c r="F11" s="3"/>
      <c r="G11" s="3"/>
      <c r="H11" s="3"/>
      <c r="I11" s="3"/>
      <c r="J11" s="3"/>
      <c r="K11" s="3"/>
      <c r="L11" s="3"/>
      <c r="M11" s="3"/>
      <c r="N11" s="3"/>
    </row>
    <row r="12" spans="3:16" ht="18" customHeight="1" x14ac:dyDescent="0.2">
      <c r="C12" s="4" t="s">
        <v>196</v>
      </c>
    </row>
    <row r="13" spans="3:16" ht="6.95" customHeight="1" x14ac:dyDescent="0.2"/>
    <row r="14" spans="3:16" ht="33.75" customHeight="1" x14ac:dyDescent="0.2">
      <c r="C14" s="5"/>
      <c r="D14" s="6" t="s">
        <v>197</v>
      </c>
      <c r="E14" s="7"/>
      <c r="F14" s="8" t="s">
        <v>198</v>
      </c>
      <c r="G14" s="8" t="s">
        <v>199</v>
      </c>
      <c r="H14" s="8" t="s">
        <v>200</v>
      </c>
      <c r="I14" s="8" t="s">
        <v>201</v>
      </c>
      <c r="J14" s="8" t="s">
        <v>202</v>
      </c>
      <c r="K14" s="8" t="s">
        <v>378</v>
      </c>
    </row>
    <row r="15" spans="3:16" ht="14.25" customHeight="1" x14ac:dyDescent="0.2">
      <c r="D15" s="9" t="s">
        <v>0</v>
      </c>
      <c r="E15" s="10" t="s">
        <v>203</v>
      </c>
      <c r="F15" s="116" t="s">
        <v>1</v>
      </c>
      <c r="G15" s="116" t="s">
        <v>1</v>
      </c>
      <c r="H15" s="50" t="s">
        <v>1</v>
      </c>
      <c r="I15" s="11" t="s">
        <v>1</v>
      </c>
      <c r="J15" s="11" t="s">
        <v>1</v>
      </c>
      <c r="K15" s="116" t="s">
        <v>1</v>
      </c>
    </row>
    <row r="16" spans="3:16" ht="14.25" customHeight="1" x14ac:dyDescent="0.2">
      <c r="D16" s="12"/>
      <c r="E16" s="422" t="s">
        <v>85</v>
      </c>
      <c r="F16" s="126" t="s">
        <v>1</v>
      </c>
      <c r="G16" s="419" t="s">
        <v>1</v>
      </c>
      <c r="H16" s="127" t="s">
        <v>2</v>
      </c>
      <c r="I16" s="128" t="s">
        <v>2</v>
      </c>
      <c r="J16" s="128" t="s">
        <v>2</v>
      </c>
      <c r="K16" s="130" t="s">
        <v>2</v>
      </c>
    </row>
    <row r="17" spans="4:20" ht="14.25" customHeight="1" x14ac:dyDescent="0.2">
      <c r="D17" s="13"/>
      <c r="E17" s="131" t="s">
        <v>4</v>
      </c>
      <c r="F17" s="124" t="s">
        <v>1</v>
      </c>
      <c r="G17" s="124"/>
      <c r="H17" s="125" t="s">
        <v>1</v>
      </c>
      <c r="I17" s="123" t="s">
        <v>2</v>
      </c>
      <c r="J17" s="123" t="s">
        <v>2</v>
      </c>
      <c r="K17" s="121" t="s">
        <v>2</v>
      </c>
    </row>
    <row r="18" spans="4:20" ht="14.25" customHeight="1" x14ac:dyDescent="0.2">
      <c r="D18" s="13"/>
      <c r="E18" s="131" t="s">
        <v>5</v>
      </c>
      <c r="F18" s="121" t="s">
        <v>2</v>
      </c>
      <c r="G18" s="121" t="s">
        <v>2</v>
      </c>
      <c r="H18" s="122" t="s">
        <v>2</v>
      </c>
      <c r="I18" s="123" t="s">
        <v>2</v>
      </c>
      <c r="J18" s="123" t="s">
        <v>2</v>
      </c>
      <c r="K18" s="121" t="s">
        <v>2</v>
      </c>
    </row>
    <row r="19" spans="4:20" ht="14.25" customHeight="1" x14ac:dyDescent="0.2">
      <c r="D19" s="13"/>
      <c r="E19" s="131" t="s">
        <v>108</v>
      </c>
      <c r="F19" s="121" t="s">
        <v>2</v>
      </c>
      <c r="G19" s="121" t="s">
        <v>2</v>
      </c>
      <c r="H19" s="122" t="s">
        <v>2</v>
      </c>
      <c r="I19" s="123" t="s">
        <v>2</v>
      </c>
      <c r="J19" s="123" t="s">
        <v>2</v>
      </c>
      <c r="K19" s="121" t="s">
        <v>2</v>
      </c>
    </row>
    <row r="20" spans="4:20" ht="14.25" customHeight="1" x14ac:dyDescent="0.2">
      <c r="D20" s="13"/>
      <c r="E20" s="131" t="s">
        <v>6</v>
      </c>
      <c r="F20" s="124" t="s">
        <v>1</v>
      </c>
      <c r="G20" s="124" t="s">
        <v>1</v>
      </c>
      <c r="H20" s="122" t="s">
        <v>2</v>
      </c>
      <c r="I20" s="123" t="s">
        <v>2</v>
      </c>
      <c r="J20" s="123" t="s">
        <v>2</v>
      </c>
      <c r="K20" s="121" t="s">
        <v>2</v>
      </c>
    </row>
    <row r="21" spans="4:20" ht="14.25" customHeight="1" x14ac:dyDescent="0.2">
      <c r="D21" s="13"/>
      <c r="E21" s="131" t="s">
        <v>8</v>
      </c>
      <c r="F21" s="124" t="s">
        <v>1</v>
      </c>
      <c r="G21" s="124" t="s">
        <v>1</v>
      </c>
      <c r="H21" s="125" t="s">
        <v>1</v>
      </c>
      <c r="I21" s="123" t="s">
        <v>2</v>
      </c>
      <c r="J21" s="123" t="s">
        <v>2</v>
      </c>
      <c r="K21" s="121" t="s">
        <v>2</v>
      </c>
    </row>
    <row r="22" spans="4:20" ht="14.25" customHeight="1" x14ac:dyDescent="0.2">
      <c r="D22" s="13"/>
      <c r="E22" s="131" t="s">
        <v>9</v>
      </c>
      <c r="F22" s="124" t="s">
        <v>1</v>
      </c>
      <c r="G22" s="124" t="s">
        <v>1</v>
      </c>
      <c r="H22" s="125" t="s">
        <v>1</v>
      </c>
      <c r="I22" s="123" t="s">
        <v>2</v>
      </c>
      <c r="J22" s="123" t="s">
        <v>2</v>
      </c>
      <c r="K22" s="121" t="s">
        <v>2</v>
      </c>
    </row>
    <row r="23" spans="4:20" ht="14.25" customHeight="1" x14ac:dyDescent="0.2">
      <c r="D23" s="13"/>
      <c r="E23" s="131" t="s">
        <v>10</v>
      </c>
      <c r="F23" s="121" t="s">
        <v>2</v>
      </c>
      <c r="G23" s="124" t="s">
        <v>1</v>
      </c>
      <c r="H23" s="122" t="s">
        <v>2</v>
      </c>
      <c r="I23" s="123" t="s">
        <v>2</v>
      </c>
      <c r="J23" s="123" t="s">
        <v>2</v>
      </c>
      <c r="K23" s="121" t="s">
        <v>2</v>
      </c>
    </row>
    <row r="24" spans="4:20" ht="14.25" customHeight="1" x14ac:dyDescent="0.2">
      <c r="D24" s="13"/>
      <c r="E24" s="131" t="s">
        <v>12</v>
      </c>
      <c r="F24" s="124" t="s">
        <v>1</v>
      </c>
      <c r="G24" s="124" t="s">
        <v>1</v>
      </c>
      <c r="H24" s="132" t="s">
        <v>106</v>
      </c>
      <c r="I24" s="123" t="s">
        <v>2</v>
      </c>
      <c r="J24" s="123" t="s">
        <v>2</v>
      </c>
      <c r="K24" s="121" t="s">
        <v>2</v>
      </c>
    </row>
    <row r="25" spans="4:20" ht="14.25" customHeight="1" x14ac:dyDescent="0.2">
      <c r="D25" s="13"/>
      <c r="E25" s="131" t="s">
        <v>13</v>
      </c>
      <c r="F25" s="124" t="s">
        <v>1</v>
      </c>
      <c r="G25" s="121" t="s">
        <v>2</v>
      </c>
      <c r="H25" s="122" t="s">
        <v>2</v>
      </c>
      <c r="I25" s="121" t="s">
        <v>2</v>
      </c>
      <c r="J25" s="123" t="s">
        <v>2</v>
      </c>
      <c r="K25" s="121" t="s">
        <v>2</v>
      </c>
    </row>
    <row r="26" spans="4:20" ht="14.25" customHeight="1" x14ac:dyDescent="0.2">
      <c r="D26" s="13"/>
      <c r="E26" s="131" t="s">
        <v>91</v>
      </c>
      <c r="F26" s="121" t="s">
        <v>2</v>
      </c>
      <c r="G26" s="121" t="s">
        <v>2</v>
      </c>
      <c r="H26" s="125" t="s">
        <v>1</v>
      </c>
      <c r="I26" s="121" t="s">
        <v>2</v>
      </c>
      <c r="J26" s="121" t="s">
        <v>2</v>
      </c>
      <c r="K26" s="121" t="s">
        <v>2</v>
      </c>
    </row>
    <row r="27" spans="4:20" ht="14.25" customHeight="1" x14ac:dyDescent="0.2">
      <c r="D27" s="13"/>
      <c r="E27" s="131" t="s">
        <v>14</v>
      </c>
      <c r="F27" s="121" t="s">
        <v>2</v>
      </c>
      <c r="G27" s="124" t="s">
        <v>1</v>
      </c>
      <c r="H27" s="125" t="s">
        <v>1</v>
      </c>
      <c r="I27" s="123" t="s">
        <v>2</v>
      </c>
      <c r="J27" s="123" t="s">
        <v>2</v>
      </c>
      <c r="K27" s="121" t="s">
        <v>2</v>
      </c>
    </row>
    <row r="28" spans="4:20" ht="14.25" customHeight="1" x14ac:dyDescent="0.2">
      <c r="D28" s="13"/>
      <c r="E28" s="131" t="s">
        <v>15</v>
      </c>
      <c r="F28" s="124" t="s">
        <v>1</v>
      </c>
      <c r="G28" s="124" t="s">
        <v>1</v>
      </c>
      <c r="H28" s="125" t="s">
        <v>1</v>
      </c>
      <c r="I28" s="123" t="s">
        <v>2</v>
      </c>
      <c r="J28" s="123" t="s">
        <v>2</v>
      </c>
      <c r="K28" s="121" t="s">
        <v>2</v>
      </c>
    </row>
    <row r="29" spans="4:20" ht="14.25" customHeight="1" x14ac:dyDescent="0.2">
      <c r="D29" s="13"/>
      <c r="E29" s="131" t="s">
        <v>16</v>
      </c>
      <c r="F29" s="121" t="s">
        <v>2</v>
      </c>
      <c r="G29" s="124" t="s">
        <v>1</v>
      </c>
      <c r="H29" s="122" t="s">
        <v>2</v>
      </c>
      <c r="I29" s="123" t="s">
        <v>2</v>
      </c>
      <c r="J29" s="123" t="s">
        <v>2</v>
      </c>
      <c r="K29" s="121" t="s">
        <v>2</v>
      </c>
    </row>
    <row r="30" spans="4:20" ht="14.25" customHeight="1" x14ac:dyDescent="0.2">
      <c r="D30" s="13"/>
      <c r="E30" s="133" t="s">
        <v>77</v>
      </c>
      <c r="F30" s="121" t="s">
        <v>2</v>
      </c>
      <c r="G30" s="123" t="s">
        <v>2</v>
      </c>
      <c r="H30" s="122" t="s">
        <v>2</v>
      </c>
      <c r="I30" s="123" t="s">
        <v>2</v>
      </c>
      <c r="J30" s="123" t="s">
        <v>2</v>
      </c>
      <c r="K30" s="121" t="s">
        <v>2</v>
      </c>
    </row>
    <row r="31" spans="4:20" ht="14.25" customHeight="1" x14ac:dyDescent="0.2">
      <c r="D31" s="13"/>
      <c r="E31" s="131" t="s">
        <v>17</v>
      </c>
      <c r="F31" s="124" t="s">
        <v>1</v>
      </c>
      <c r="G31" s="124" t="s">
        <v>1</v>
      </c>
      <c r="H31" s="125" t="s">
        <v>1</v>
      </c>
      <c r="I31" s="123" t="s">
        <v>2</v>
      </c>
      <c r="J31" s="123" t="s">
        <v>2</v>
      </c>
      <c r="K31" s="121" t="s">
        <v>2</v>
      </c>
      <c r="L31" s="169"/>
      <c r="M31" s="115"/>
      <c r="N31" s="115"/>
      <c r="O31" s="115"/>
      <c r="P31" s="115"/>
      <c r="Q31" s="115"/>
      <c r="R31" s="115"/>
      <c r="S31" s="115"/>
      <c r="T31" s="115"/>
    </row>
    <row r="32" spans="4:20" ht="14.25" customHeight="1" x14ac:dyDescent="0.2">
      <c r="D32" s="13"/>
      <c r="E32" s="131" t="s">
        <v>18</v>
      </c>
      <c r="F32" s="121" t="s">
        <v>2</v>
      </c>
      <c r="G32" s="121" t="s">
        <v>2</v>
      </c>
      <c r="H32" s="122" t="s">
        <v>2</v>
      </c>
      <c r="I32" s="123" t="s">
        <v>2</v>
      </c>
      <c r="J32" s="123" t="s">
        <v>2</v>
      </c>
      <c r="K32" s="121" t="s">
        <v>2</v>
      </c>
      <c r="L32" s="170"/>
      <c r="M32" s="115"/>
      <c r="N32" s="115"/>
      <c r="O32" s="115"/>
      <c r="P32" s="115"/>
      <c r="Q32" s="115"/>
      <c r="R32" s="115"/>
      <c r="S32" s="115"/>
      <c r="T32" s="115"/>
    </row>
    <row r="33" spans="4:11" ht="14.25" customHeight="1" x14ac:dyDescent="0.2">
      <c r="D33" s="13"/>
      <c r="E33" s="131" t="s">
        <v>19</v>
      </c>
      <c r="F33" s="121" t="s">
        <v>2</v>
      </c>
      <c r="G33" s="124" t="s">
        <v>1</v>
      </c>
      <c r="H33" s="125" t="s">
        <v>1</v>
      </c>
      <c r="I33" s="123" t="s">
        <v>2</v>
      </c>
      <c r="J33" s="123" t="s">
        <v>2</v>
      </c>
      <c r="K33" s="121" t="s">
        <v>2</v>
      </c>
    </row>
    <row r="34" spans="4:11" ht="14.25" customHeight="1" x14ac:dyDescent="0.2">
      <c r="D34" s="13"/>
      <c r="E34" s="131" t="s">
        <v>20</v>
      </c>
      <c r="F34" s="124" t="s">
        <v>1</v>
      </c>
      <c r="G34" s="124" t="s">
        <v>1</v>
      </c>
      <c r="H34" s="125"/>
      <c r="I34" s="123" t="s">
        <v>2</v>
      </c>
      <c r="J34" s="123" t="s">
        <v>2</v>
      </c>
      <c r="K34" s="121" t="s">
        <v>2</v>
      </c>
    </row>
    <row r="35" spans="4:11" ht="14.25" customHeight="1" x14ac:dyDescent="0.2">
      <c r="D35" s="13"/>
      <c r="E35" s="131" t="s">
        <v>21</v>
      </c>
      <c r="F35" s="121" t="s">
        <v>2</v>
      </c>
      <c r="G35" s="121" t="s">
        <v>2</v>
      </c>
      <c r="H35" s="122" t="s">
        <v>2</v>
      </c>
      <c r="I35" s="123" t="s">
        <v>2</v>
      </c>
      <c r="J35" s="123" t="s">
        <v>2</v>
      </c>
      <c r="K35" s="121" t="s">
        <v>2</v>
      </c>
    </row>
    <row r="36" spans="4:11" ht="14.25" customHeight="1" x14ac:dyDescent="0.2">
      <c r="D36" s="13"/>
      <c r="E36" s="131" t="s">
        <v>39</v>
      </c>
      <c r="F36" s="121" t="s">
        <v>2</v>
      </c>
      <c r="G36" s="121" t="s">
        <v>2</v>
      </c>
      <c r="H36" s="122" t="s">
        <v>2</v>
      </c>
      <c r="I36" s="123" t="s">
        <v>2</v>
      </c>
      <c r="J36" s="123" t="s">
        <v>2</v>
      </c>
      <c r="K36" s="121" t="s">
        <v>2</v>
      </c>
    </row>
    <row r="37" spans="4:11" ht="14.25" customHeight="1" x14ac:dyDescent="0.2">
      <c r="D37" s="13"/>
      <c r="E37" s="131" t="s">
        <v>22</v>
      </c>
      <c r="F37" s="121" t="s">
        <v>2</v>
      </c>
      <c r="G37" s="124" t="s">
        <v>1</v>
      </c>
      <c r="H37" s="125" t="s">
        <v>1</v>
      </c>
      <c r="I37" s="123" t="s">
        <v>2</v>
      </c>
      <c r="J37" s="123" t="s">
        <v>2</v>
      </c>
      <c r="K37" s="121" t="s">
        <v>2</v>
      </c>
    </row>
    <row r="38" spans="4:11" ht="14.25" customHeight="1" x14ac:dyDescent="0.2">
      <c r="D38" s="13"/>
      <c r="E38" s="131" t="s">
        <v>48</v>
      </c>
      <c r="F38" s="121" t="s">
        <v>2</v>
      </c>
      <c r="G38" s="124" t="s">
        <v>107</v>
      </c>
      <c r="H38" s="125"/>
      <c r="I38" s="123"/>
      <c r="J38" s="123"/>
      <c r="K38" s="121" t="s">
        <v>2</v>
      </c>
    </row>
    <row r="39" spans="4:11" ht="14.25" customHeight="1" x14ac:dyDescent="0.2">
      <c r="D39" s="13"/>
      <c r="E39" s="131" t="s">
        <v>24</v>
      </c>
      <c r="F39" s="121" t="s">
        <v>2</v>
      </c>
      <c r="G39" s="121" t="s">
        <v>2</v>
      </c>
      <c r="H39" s="420" t="s">
        <v>1</v>
      </c>
      <c r="I39" s="123" t="s">
        <v>2</v>
      </c>
      <c r="J39" s="123" t="s">
        <v>2</v>
      </c>
      <c r="K39" s="121" t="s">
        <v>2</v>
      </c>
    </row>
    <row r="40" spans="4:11" ht="14.25" customHeight="1" x14ac:dyDescent="0.2">
      <c r="D40" s="13"/>
      <c r="E40" s="131" t="s">
        <v>23</v>
      </c>
      <c r="F40" s="121" t="s">
        <v>2</v>
      </c>
      <c r="G40" s="124" t="s">
        <v>1</v>
      </c>
      <c r="H40" s="122" t="s">
        <v>2</v>
      </c>
      <c r="I40" s="123" t="s">
        <v>2</v>
      </c>
      <c r="J40" s="123" t="s">
        <v>2</v>
      </c>
      <c r="K40" s="121" t="s">
        <v>2</v>
      </c>
    </row>
    <row r="41" spans="4:11" ht="14.25" customHeight="1" x14ac:dyDescent="0.2">
      <c r="D41" s="13"/>
      <c r="E41" s="131" t="s">
        <v>25</v>
      </c>
      <c r="F41" s="121" t="s">
        <v>2</v>
      </c>
      <c r="G41" s="124" t="s">
        <v>1</v>
      </c>
      <c r="H41" s="125" t="s">
        <v>1</v>
      </c>
      <c r="I41" s="123" t="s">
        <v>2</v>
      </c>
      <c r="J41" s="123" t="s">
        <v>2</v>
      </c>
      <c r="K41" s="121" t="s">
        <v>2</v>
      </c>
    </row>
    <row r="42" spans="4:11" ht="14.25" customHeight="1" x14ac:dyDescent="0.2">
      <c r="D42" s="13"/>
      <c r="E42" s="131" t="s">
        <v>26</v>
      </c>
      <c r="F42" s="124" t="s">
        <v>1</v>
      </c>
      <c r="G42" s="124" t="s">
        <v>1</v>
      </c>
      <c r="H42" s="125" t="s">
        <v>1</v>
      </c>
      <c r="I42" s="123" t="s">
        <v>2</v>
      </c>
      <c r="J42" s="123" t="s">
        <v>2</v>
      </c>
      <c r="K42" s="121" t="s">
        <v>2</v>
      </c>
    </row>
    <row r="43" spans="4:11" ht="14.25" customHeight="1" x14ac:dyDescent="0.2">
      <c r="D43" s="13"/>
      <c r="E43" s="131" t="s">
        <v>27</v>
      </c>
      <c r="F43" s="124" t="s">
        <v>1</v>
      </c>
      <c r="G43" s="124" t="s">
        <v>1</v>
      </c>
      <c r="H43" s="125" t="s">
        <v>1</v>
      </c>
      <c r="I43" s="123" t="s">
        <v>2</v>
      </c>
      <c r="J43" s="123" t="s">
        <v>2</v>
      </c>
      <c r="K43" s="121" t="s">
        <v>2</v>
      </c>
    </row>
    <row r="44" spans="4:11" ht="14.25" customHeight="1" x14ac:dyDescent="0.2">
      <c r="D44" s="13"/>
      <c r="E44" s="131" t="s">
        <v>28</v>
      </c>
      <c r="F44" s="121" t="s">
        <v>2</v>
      </c>
      <c r="G44" s="124" t="s">
        <v>1</v>
      </c>
      <c r="H44" s="122" t="s">
        <v>2</v>
      </c>
      <c r="I44" s="123" t="s">
        <v>2</v>
      </c>
      <c r="J44" s="123" t="s">
        <v>2</v>
      </c>
      <c r="K44" s="121" t="s">
        <v>2</v>
      </c>
    </row>
    <row r="45" spans="4:11" ht="14.25" customHeight="1" x14ac:dyDescent="0.2">
      <c r="D45" s="13"/>
      <c r="E45" s="131" t="s">
        <v>38</v>
      </c>
      <c r="F45" s="121" t="s">
        <v>2</v>
      </c>
      <c r="G45" s="124" t="s">
        <v>1</v>
      </c>
      <c r="H45" s="125" t="s">
        <v>1</v>
      </c>
      <c r="I45" s="123" t="s">
        <v>2</v>
      </c>
      <c r="J45" s="123" t="s">
        <v>2</v>
      </c>
      <c r="K45" s="121" t="s">
        <v>2</v>
      </c>
    </row>
    <row r="46" spans="4:11" ht="14.25" customHeight="1" x14ac:dyDescent="0.2">
      <c r="D46" s="13"/>
      <c r="E46" s="131" t="s">
        <v>40</v>
      </c>
      <c r="F46" s="121" t="s">
        <v>2</v>
      </c>
      <c r="G46" s="121" t="s">
        <v>2</v>
      </c>
      <c r="H46" s="122" t="s">
        <v>2</v>
      </c>
      <c r="I46" s="123" t="s">
        <v>2</v>
      </c>
      <c r="J46" s="123" t="s">
        <v>2</v>
      </c>
      <c r="K46" s="121" t="s">
        <v>2</v>
      </c>
    </row>
    <row r="47" spans="4:11" ht="14.25" customHeight="1" x14ac:dyDescent="0.2">
      <c r="D47" s="13"/>
      <c r="E47" s="131" t="s">
        <v>30</v>
      </c>
      <c r="F47" s="121" t="s">
        <v>2</v>
      </c>
      <c r="G47" s="121" t="s">
        <v>2</v>
      </c>
      <c r="H47" s="122" t="s">
        <v>2</v>
      </c>
      <c r="I47" s="123" t="s">
        <v>2</v>
      </c>
      <c r="J47" s="123" t="s">
        <v>2</v>
      </c>
      <c r="K47" s="121" t="s">
        <v>2</v>
      </c>
    </row>
    <row r="48" spans="4:11" ht="14.25" customHeight="1" x14ac:dyDescent="0.2">
      <c r="D48" s="13"/>
      <c r="E48" s="131" t="s">
        <v>31</v>
      </c>
      <c r="F48" s="121" t="s">
        <v>2</v>
      </c>
      <c r="G48" s="121" t="s">
        <v>2</v>
      </c>
      <c r="H48" s="122" t="s">
        <v>2</v>
      </c>
      <c r="I48" s="123" t="s">
        <v>2</v>
      </c>
      <c r="J48" s="123" t="s">
        <v>2</v>
      </c>
      <c r="K48" s="121" t="s">
        <v>2</v>
      </c>
    </row>
    <row r="49" spans="3:11" ht="14.25" customHeight="1" x14ac:dyDescent="0.2">
      <c r="D49" s="14"/>
      <c r="E49" s="423" t="s">
        <v>32</v>
      </c>
      <c r="F49" s="117" t="s">
        <v>2</v>
      </c>
      <c r="G49" s="117" t="s">
        <v>2</v>
      </c>
      <c r="H49" s="421" t="s">
        <v>1</v>
      </c>
      <c r="I49" s="15" t="s">
        <v>2</v>
      </c>
      <c r="J49" s="166" t="s">
        <v>2</v>
      </c>
      <c r="K49" s="763" t="s">
        <v>2</v>
      </c>
    </row>
    <row r="50" spans="3:11" ht="13.5" customHeight="1" x14ac:dyDescent="0.2">
      <c r="D50" s="161"/>
      <c r="E50" s="162"/>
      <c r="F50" s="163"/>
      <c r="G50" s="163"/>
      <c r="H50" s="163"/>
      <c r="I50" s="163"/>
    </row>
    <row r="51" spans="3:11" ht="13.5" customHeight="1" x14ac:dyDescent="0.2">
      <c r="D51" s="5"/>
      <c r="E51" s="5"/>
      <c r="F51" s="5"/>
      <c r="G51" s="5"/>
      <c r="H51" s="5"/>
      <c r="I51" s="5"/>
    </row>
    <row r="52" spans="3:11" ht="13.5" customHeight="1" x14ac:dyDescent="0.2">
      <c r="C52" s="5"/>
      <c r="D52" s="16"/>
      <c r="E52" s="16"/>
      <c r="F52" s="16"/>
      <c r="G52" s="16"/>
      <c r="H52" s="16"/>
      <c r="I52" s="16"/>
      <c r="J52" s="16"/>
      <c r="K52" s="16"/>
    </row>
    <row r="53" spans="3:11" ht="13.5" customHeight="1" x14ac:dyDescent="0.2">
      <c r="C53" s="5"/>
      <c r="D53" s="5"/>
      <c r="E53" s="5"/>
      <c r="F53" s="5"/>
      <c r="G53" s="5"/>
      <c r="H53" s="5"/>
      <c r="I53" s="5"/>
      <c r="J53" s="5"/>
      <c r="K53" s="5"/>
    </row>
    <row r="54" spans="3:11" ht="13.5" customHeight="1" x14ac:dyDescent="0.2">
      <c r="D54" s="17"/>
      <c r="E54" s="17"/>
      <c r="F54" s="17"/>
      <c r="G54" s="17"/>
      <c r="H54" s="17"/>
      <c r="I54" s="17"/>
      <c r="J54" s="17"/>
      <c r="K54" s="17"/>
    </row>
    <row r="55" spans="3:11" ht="18" customHeight="1" x14ac:dyDescent="0.2">
      <c r="C55" s="4" t="s">
        <v>204</v>
      </c>
    </row>
    <row r="56" spans="3:11" ht="6.95" customHeight="1" x14ac:dyDescent="0.2"/>
    <row r="57" spans="3:11" ht="33.75" customHeight="1" x14ac:dyDescent="0.2">
      <c r="C57" s="5"/>
      <c r="D57" s="6" t="s">
        <v>197</v>
      </c>
      <c r="E57" s="7"/>
      <c r="F57" s="8" t="s">
        <v>198</v>
      </c>
      <c r="G57" s="8" t="s">
        <v>199</v>
      </c>
      <c r="H57" s="8" t="s">
        <v>200</v>
      </c>
      <c r="I57" s="8" t="s">
        <v>201</v>
      </c>
      <c r="J57" s="8" t="s">
        <v>202</v>
      </c>
      <c r="K57" s="8" t="s">
        <v>378</v>
      </c>
    </row>
    <row r="58" spans="3:11" ht="15.95" customHeight="1" x14ac:dyDescent="0.2">
      <c r="D58" s="12"/>
      <c r="E58" s="129" t="s">
        <v>33</v>
      </c>
      <c r="F58" s="130" t="s">
        <v>2</v>
      </c>
      <c r="G58" s="130" t="s">
        <v>2</v>
      </c>
      <c r="H58" s="127" t="s">
        <v>2</v>
      </c>
      <c r="I58" s="128" t="s">
        <v>2</v>
      </c>
      <c r="J58" s="128" t="s">
        <v>2</v>
      </c>
      <c r="K58" s="130" t="s">
        <v>2</v>
      </c>
    </row>
    <row r="59" spans="3:11" ht="15.95" customHeight="1" x14ac:dyDescent="0.2">
      <c r="D59" s="13"/>
      <c r="E59" s="167" t="s">
        <v>34</v>
      </c>
      <c r="F59" s="124" t="s">
        <v>1</v>
      </c>
      <c r="G59" s="124" t="s">
        <v>1</v>
      </c>
      <c r="H59" s="122" t="s">
        <v>2</v>
      </c>
      <c r="I59" s="123" t="s">
        <v>2</v>
      </c>
      <c r="J59" s="123" t="s">
        <v>2</v>
      </c>
      <c r="K59" s="121" t="s">
        <v>2</v>
      </c>
    </row>
    <row r="60" spans="3:11" ht="15.95" customHeight="1" x14ac:dyDescent="0.2">
      <c r="D60" s="13"/>
      <c r="E60" s="134" t="s">
        <v>205</v>
      </c>
      <c r="F60" s="124" t="s">
        <v>1</v>
      </c>
      <c r="G60" s="124" t="s">
        <v>1</v>
      </c>
      <c r="H60" s="122" t="s">
        <v>2</v>
      </c>
      <c r="I60" s="123" t="s">
        <v>2</v>
      </c>
      <c r="J60" s="123" t="s">
        <v>2</v>
      </c>
      <c r="K60" s="121" t="s">
        <v>2</v>
      </c>
    </row>
    <row r="61" spans="3:11" ht="15.95" customHeight="1" x14ac:dyDescent="0.2">
      <c r="D61" s="13"/>
      <c r="E61" s="134" t="s">
        <v>62</v>
      </c>
      <c r="F61" s="121" t="s">
        <v>2</v>
      </c>
      <c r="G61" s="124" t="s">
        <v>1</v>
      </c>
      <c r="H61" s="122" t="s">
        <v>2</v>
      </c>
      <c r="I61" s="123" t="s">
        <v>2</v>
      </c>
      <c r="J61" s="123" t="s">
        <v>2</v>
      </c>
      <c r="K61" s="121" t="s">
        <v>2</v>
      </c>
    </row>
    <row r="62" spans="3:11" ht="15.95" customHeight="1" x14ac:dyDescent="0.2">
      <c r="D62" s="13"/>
      <c r="E62" s="134" t="s">
        <v>35</v>
      </c>
      <c r="F62" s="124" t="s">
        <v>1</v>
      </c>
      <c r="G62" s="124" t="s">
        <v>1</v>
      </c>
      <c r="H62" s="122" t="s">
        <v>2</v>
      </c>
      <c r="I62" s="123" t="s">
        <v>2</v>
      </c>
      <c r="J62" s="123" t="s">
        <v>2</v>
      </c>
      <c r="K62" s="121" t="s">
        <v>2</v>
      </c>
    </row>
    <row r="63" spans="3:11" ht="15.95" customHeight="1" x14ac:dyDescent="0.2">
      <c r="D63" s="13"/>
      <c r="E63" s="134" t="s">
        <v>206</v>
      </c>
      <c r="F63" s="121" t="s">
        <v>2</v>
      </c>
      <c r="G63" s="124" t="s">
        <v>1</v>
      </c>
      <c r="H63" s="122" t="s">
        <v>2</v>
      </c>
      <c r="I63" s="123" t="s">
        <v>2</v>
      </c>
      <c r="J63" s="123" t="s">
        <v>2</v>
      </c>
      <c r="K63" s="121" t="s">
        <v>2</v>
      </c>
    </row>
    <row r="64" spans="3:11" ht="15.95" customHeight="1" x14ac:dyDescent="0.2">
      <c r="D64" s="13"/>
      <c r="E64" s="134" t="s">
        <v>81</v>
      </c>
      <c r="F64" s="124" t="s">
        <v>1</v>
      </c>
      <c r="G64" s="124" t="s">
        <v>1</v>
      </c>
      <c r="H64" s="125" t="s">
        <v>1</v>
      </c>
      <c r="I64" s="123" t="s">
        <v>2</v>
      </c>
      <c r="J64" s="123" t="s">
        <v>2</v>
      </c>
      <c r="K64" s="121" t="s">
        <v>2</v>
      </c>
    </row>
    <row r="65" spans="4:11" ht="15.95" customHeight="1" x14ac:dyDescent="0.2">
      <c r="D65" s="13"/>
      <c r="E65" s="134" t="s">
        <v>36</v>
      </c>
      <c r="F65" s="121" t="s">
        <v>2</v>
      </c>
      <c r="G65" s="121" t="s">
        <v>2</v>
      </c>
      <c r="H65" s="125" t="s">
        <v>1</v>
      </c>
      <c r="I65" s="123" t="s">
        <v>2</v>
      </c>
      <c r="J65" s="123" t="s">
        <v>2</v>
      </c>
      <c r="K65" s="121" t="s">
        <v>2</v>
      </c>
    </row>
    <row r="66" spans="4:11" ht="15.95" customHeight="1" x14ac:dyDescent="0.2">
      <c r="D66" s="14"/>
      <c r="E66" s="18" t="s">
        <v>63</v>
      </c>
      <c r="F66" s="117" t="s">
        <v>2</v>
      </c>
      <c r="G66" s="159" t="s">
        <v>1</v>
      </c>
      <c r="H66" s="160" t="s">
        <v>1</v>
      </c>
      <c r="I66" s="15" t="s">
        <v>2</v>
      </c>
      <c r="J66" s="15" t="s">
        <v>2</v>
      </c>
      <c r="K66" s="763" t="s">
        <v>2</v>
      </c>
    </row>
    <row r="67" spans="4:11" ht="15.95" customHeight="1" x14ac:dyDescent="0.2"/>
    <row r="68" spans="4:11" ht="15.95" customHeight="1" x14ac:dyDescent="0.2">
      <c r="D68" s="1"/>
    </row>
    <row r="69" spans="4:11" ht="15.95" customHeight="1" x14ac:dyDescent="0.2"/>
    <row r="70" spans="4:11" ht="15.95" customHeight="1" x14ac:dyDescent="0.2"/>
    <row r="71" spans="4:11" ht="15.95" customHeight="1" x14ac:dyDescent="0.2"/>
    <row r="72" spans="4:11" ht="15.95" customHeight="1" x14ac:dyDescent="0.2"/>
    <row r="73" spans="4:11" ht="15.95" customHeight="1" x14ac:dyDescent="0.2"/>
    <row r="74" spans="4:11" ht="15.95" customHeight="1" x14ac:dyDescent="0.2"/>
    <row r="75" spans="4:11" ht="15.95" customHeight="1" x14ac:dyDescent="0.2"/>
    <row r="76" spans="4:11" ht="15.95" customHeight="1" x14ac:dyDescent="0.2"/>
    <row r="77" spans="4:11" ht="15.95" customHeight="1" x14ac:dyDescent="0.2"/>
    <row r="78" spans="4:11" ht="15.95" customHeight="1" x14ac:dyDescent="0.2">
      <c r="E78" s="115"/>
      <c r="F78" s="115"/>
      <c r="G78" s="115"/>
      <c r="H78" s="115"/>
      <c r="I78" s="115"/>
      <c r="J78" s="115"/>
    </row>
    <row r="79" spans="4:11" ht="15.95" customHeight="1" x14ac:dyDescent="0.2">
      <c r="E79" s="170"/>
      <c r="F79" s="115"/>
      <c r="G79" s="115"/>
      <c r="H79" s="115"/>
      <c r="I79" s="115"/>
      <c r="J79" s="115"/>
    </row>
    <row r="80" spans="4:11" ht="15.95" customHeight="1" x14ac:dyDescent="0.2">
      <c r="E80" s="115"/>
      <c r="F80" s="115"/>
      <c r="G80" s="115"/>
      <c r="H80" s="115"/>
      <c r="I80" s="115"/>
      <c r="J80" s="115"/>
    </row>
    <row r="81" spans="3:11" ht="15.95" customHeight="1" x14ac:dyDescent="0.2">
      <c r="E81" s="115"/>
      <c r="F81" s="115"/>
      <c r="G81" s="115"/>
      <c r="H81" s="115"/>
      <c r="I81" s="115"/>
      <c r="J81" s="115"/>
    </row>
    <row r="82" spans="3:11" ht="15.95" customHeight="1" x14ac:dyDescent="0.2">
      <c r="E82" s="115"/>
      <c r="F82" s="115"/>
      <c r="G82" s="115"/>
      <c r="H82" s="115"/>
      <c r="I82" s="115"/>
      <c r="J82" s="115"/>
    </row>
    <row r="83" spans="3:11" ht="15.95" customHeight="1" x14ac:dyDescent="0.2">
      <c r="E83" s="115"/>
      <c r="F83" s="115"/>
      <c r="G83" s="115"/>
      <c r="H83" s="115"/>
      <c r="I83" s="115"/>
      <c r="J83" s="115"/>
    </row>
    <row r="84" spans="3:11" ht="15.95" customHeight="1" x14ac:dyDescent="0.2">
      <c r="E84" s="115"/>
      <c r="F84" s="115"/>
      <c r="G84" s="115"/>
      <c r="H84" s="115"/>
      <c r="I84" s="115"/>
      <c r="J84" s="115"/>
    </row>
    <row r="85" spans="3:11" ht="15.95" customHeight="1" x14ac:dyDescent="0.2">
      <c r="E85" s="115"/>
      <c r="F85" s="115"/>
      <c r="G85" s="115"/>
      <c r="H85" s="115"/>
      <c r="I85" s="115"/>
      <c r="J85" s="115"/>
    </row>
    <row r="86" spans="3:11" ht="15.95" customHeight="1" x14ac:dyDescent="0.2"/>
    <row r="87" spans="3:11" ht="15.95" customHeight="1" x14ac:dyDescent="0.2"/>
    <row r="88" spans="3:11" ht="15.95" customHeight="1" x14ac:dyDescent="0.2"/>
    <row r="89" spans="3:11" ht="15.95" customHeight="1" x14ac:dyDescent="0.2"/>
    <row r="90" spans="3:11" ht="15.95" customHeight="1" x14ac:dyDescent="0.2"/>
    <row r="91" spans="3:11" ht="15.95" customHeight="1" x14ac:dyDescent="0.2"/>
    <row r="92" spans="3:11" ht="8.25" customHeight="1" x14ac:dyDescent="0.2">
      <c r="D92" s="16"/>
      <c r="E92" s="16"/>
      <c r="F92" s="16"/>
      <c r="G92" s="16"/>
      <c r="H92" s="16"/>
      <c r="I92" s="16"/>
      <c r="J92" s="16"/>
      <c r="K92" s="16"/>
    </row>
    <row r="93" spans="3:11" ht="8.25" customHeight="1" x14ac:dyDescent="0.2">
      <c r="D93" s="17"/>
      <c r="E93" s="17"/>
      <c r="F93" s="17"/>
      <c r="G93" s="17"/>
      <c r="H93" s="17"/>
      <c r="I93" s="17"/>
      <c r="J93" s="17"/>
      <c r="K93" s="764"/>
    </row>
    <row r="94" spans="3:11" ht="15.95" customHeight="1" x14ac:dyDescent="0.2">
      <c r="C94" s="5"/>
      <c r="D94" s="5"/>
      <c r="E94" s="5"/>
      <c r="F94" s="5"/>
      <c r="G94" s="5"/>
      <c r="H94" s="5"/>
      <c r="I94" s="5"/>
      <c r="J94" s="5"/>
    </row>
    <row r="95" spans="3:11" ht="15.95" customHeight="1" x14ac:dyDescent="0.2">
      <c r="C95" s="5"/>
      <c r="D95" s="5"/>
      <c r="E95" s="5"/>
      <c r="F95" s="5"/>
      <c r="G95" s="5"/>
      <c r="H95" s="5"/>
      <c r="I95" s="5"/>
      <c r="J95" s="5"/>
    </row>
    <row r="96" spans="3:11" x14ac:dyDescent="0.2">
      <c r="C96" s="5"/>
      <c r="D96" s="5"/>
      <c r="E96" s="5"/>
      <c r="F96" s="5"/>
      <c r="G96" s="5"/>
      <c r="H96" s="5"/>
      <c r="I96" s="5"/>
      <c r="J96" s="5"/>
    </row>
    <row r="97" spans="3:10" x14ac:dyDescent="0.2">
      <c r="C97" s="5"/>
      <c r="D97" s="5"/>
      <c r="E97" s="5"/>
      <c r="F97" s="5"/>
      <c r="G97" s="5"/>
      <c r="H97" s="5"/>
      <c r="I97" s="5"/>
      <c r="J97" s="5"/>
    </row>
  </sheetData>
  <sortState ref="E60:J68">
    <sortCondition ref="E60:E68"/>
  </sortState>
  <phoneticPr fontId="0" type="noConversion"/>
  <pageMargins left="0.6692913385826772" right="0.47244094488188981" top="0.39370078740157483" bottom="0.6692913385826772" header="0" footer="0"/>
  <pageSetup paperSize="9" scale="89" fitToHeight="0" orientation="portrait" r:id="rId1"/>
  <headerFooter alignWithMargins="0"/>
  <rowBreaks count="1" manualBreakCount="1">
    <brk id="54" min="2"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BN494"/>
  <sheetViews>
    <sheetView showGridLines="0" zoomScaleNormal="100" workbookViewId="0">
      <selection activeCell="BF31" sqref="BF31"/>
    </sheetView>
  </sheetViews>
  <sheetFormatPr baseColWidth="10" defaultColWidth="9.140625" defaultRowHeight="12" x14ac:dyDescent="0.2"/>
  <cols>
    <col min="1" max="1" width="11.42578125" style="29" customWidth="1"/>
    <col min="2" max="2" width="5.7109375" style="29" customWidth="1"/>
    <col min="3" max="3" width="3.28515625" style="29" customWidth="1"/>
    <col min="4" max="4" width="11" style="29" customWidth="1"/>
    <col min="5" max="5" width="9.7109375" style="29" customWidth="1"/>
    <col min="6" max="11" width="4.42578125" style="29" hidden="1" customWidth="1"/>
    <col min="12" max="29" width="4.5703125" style="29" hidden="1" customWidth="1"/>
    <col min="30" max="65" width="4.5703125" style="29" customWidth="1"/>
    <col min="66" max="16384" width="9.140625" style="29"/>
  </cols>
  <sheetData>
    <row r="1" spans="1:66" s="2" customFormat="1" ht="15.95" customHeight="1" x14ac:dyDescent="0.2">
      <c r="C1" s="761"/>
      <c r="D1" s="761"/>
      <c r="E1" s="761"/>
      <c r="F1" s="761"/>
      <c r="G1" s="761"/>
      <c r="H1" s="761"/>
      <c r="I1" s="761"/>
      <c r="J1" s="761"/>
    </row>
    <row r="2" spans="1:66" s="2" customFormat="1" ht="12" customHeight="1" x14ac:dyDescent="0.2">
      <c r="C2" s="21"/>
      <c r="D2" s="21"/>
      <c r="E2" s="21"/>
      <c r="F2" s="762"/>
      <c r="G2" s="21"/>
      <c r="H2" s="21"/>
      <c r="I2" s="762"/>
      <c r="J2" s="21"/>
      <c r="K2" s="21"/>
      <c r="L2" s="762"/>
      <c r="M2" s="762"/>
    </row>
    <row r="3" spans="1:66" s="2" customFormat="1" ht="12" customHeight="1" x14ac:dyDescent="0.2">
      <c r="C3" s="21"/>
      <c r="D3" s="21"/>
      <c r="E3" s="21"/>
      <c r="F3" s="762"/>
      <c r="G3" s="21"/>
      <c r="H3" s="21"/>
      <c r="I3" s="762"/>
      <c r="J3" s="21"/>
      <c r="K3" s="21"/>
      <c r="L3" s="762"/>
      <c r="M3" s="762"/>
    </row>
    <row r="4" spans="1:66" s="2" customFormat="1" ht="12" customHeight="1" x14ac:dyDescent="0.2">
      <c r="C4" s="21"/>
      <c r="D4" s="21"/>
      <c r="E4" s="21"/>
      <c r="F4" s="762"/>
      <c r="G4" s="21"/>
      <c r="H4" s="21"/>
      <c r="I4" s="762"/>
      <c r="J4" s="21"/>
      <c r="K4" s="21"/>
      <c r="L4" s="762"/>
      <c r="M4" s="762"/>
    </row>
    <row r="5" spans="1:66" ht="24" customHeight="1" x14ac:dyDescent="0.2">
      <c r="F5" s="35"/>
      <c r="I5" s="35"/>
      <c r="L5" s="35"/>
      <c r="O5" s="35"/>
      <c r="R5" s="35"/>
    </row>
    <row r="6" spans="1:66" ht="18" customHeight="1" x14ac:dyDescent="0.2">
      <c r="C6" s="732" t="s">
        <v>147</v>
      </c>
    </row>
    <row r="7" spans="1:66" ht="18" customHeight="1" x14ac:dyDescent="0.2">
      <c r="C7" s="733" t="s">
        <v>148</v>
      </c>
    </row>
    <row r="8" spans="1:66" ht="18" customHeight="1" x14ac:dyDescent="0.2">
      <c r="C8" s="111" t="s">
        <v>233</v>
      </c>
    </row>
    <row r="9" spans="1:66" ht="9" customHeight="1" x14ac:dyDescent="0.2">
      <c r="C9" s="36"/>
    </row>
    <row r="10" spans="1:66" ht="15.95" customHeight="1" x14ac:dyDescent="0.2">
      <c r="A10" s="57"/>
      <c r="B10" s="28"/>
      <c r="C10" s="27"/>
      <c r="D10" s="27"/>
      <c r="E10" s="27"/>
      <c r="F10" s="27"/>
      <c r="G10" s="27"/>
      <c r="H10" s="27"/>
      <c r="I10" s="27"/>
      <c r="J10" s="27"/>
      <c r="K10" s="27"/>
      <c r="L10" s="27"/>
      <c r="M10" s="27"/>
      <c r="AY10" s="57"/>
      <c r="AZ10" s="57"/>
      <c r="BA10" s="57"/>
    </row>
    <row r="11" spans="1:66" ht="15.95" customHeight="1" x14ac:dyDescent="0.2">
      <c r="A11" s="57"/>
      <c r="B11" s="28"/>
      <c r="C11" s="27"/>
      <c r="D11" s="27"/>
      <c r="E11" s="27"/>
      <c r="F11" s="27"/>
      <c r="G11" s="27"/>
      <c r="H11" s="27"/>
      <c r="I11" s="27"/>
      <c r="J11" s="27"/>
      <c r="K11" s="27"/>
      <c r="L11" s="27"/>
      <c r="M11" s="27"/>
      <c r="AY11" s="57"/>
      <c r="AZ11" s="57"/>
      <c r="BA11" s="57"/>
    </row>
    <row r="12" spans="1:66" ht="15.95" customHeight="1" x14ac:dyDescent="0.2">
      <c r="A12" s="57"/>
      <c r="B12" s="28"/>
      <c r="C12" s="27"/>
      <c r="D12" s="242" t="s">
        <v>207</v>
      </c>
      <c r="E12" s="27"/>
      <c r="F12" s="27"/>
      <c r="G12" s="27"/>
      <c r="H12" s="27"/>
      <c r="I12" s="27"/>
      <c r="J12" s="27"/>
      <c r="K12" s="27"/>
      <c r="L12" s="27"/>
      <c r="M12" s="27"/>
      <c r="AY12" s="57"/>
      <c r="AZ12" s="57"/>
      <c r="BA12" s="57"/>
      <c r="BK12" s="57"/>
    </row>
    <row r="13" spans="1:66" ht="6.95" customHeight="1" x14ac:dyDescent="0.2">
      <c r="C13" s="28"/>
      <c r="D13" s="28"/>
      <c r="E13" s="28"/>
      <c r="F13" s="28"/>
      <c r="G13" s="28"/>
      <c r="H13" s="28"/>
      <c r="I13" s="28"/>
      <c r="J13" s="28"/>
      <c r="K13" s="28"/>
      <c r="L13" s="28"/>
      <c r="AY13" s="57"/>
      <c r="AZ13" s="57"/>
      <c r="BA13" s="57"/>
      <c r="BK13" s="57"/>
    </row>
    <row r="14" spans="1:66" ht="15.95" customHeight="1" x14ac:dyDescent="0.2">
      <c r="A14" s="772"/>
      <c r="D14" s="439" t="s">
        <v>208</v>
      </c>
      <c r="E14" s="94"/>
      <c r="F14" s="58">
        <v>2005</v>
      </c>
      <c r="G14" s="59"/>
      <c r="H14" s="60"/>
      <c r="I14" s="51">
        <v>2006</v>
      </c>
      <c r="J14" s="52"/>
      <c r="K14" s="53"/>
      <c r="L14" s="51">
        <v>2007</v>
      </c>
      <c r="M14" s="52"/>
      <c r="N14" s="53"/>
      <c r="O14" s="51">
        <v>2008</v>
      </c>
      <c r="P14" s="52"/>
      <c r="Q14" s="53"/>
      <c r="R14" s="51">
        <v>2009</v>
      </c>
      <c r="S14" s="52"/>
      <c r="T14" s="53"/>
      <c r="U14" s="51">
        <v>2010</v>
      </c>
      <c r="V14" s="52"/>
      <c r="W14" s="53"/>
      <c r="X14" s="51">
        <v>2011</v>
      </c>
      <c r="Y14" s="52"/>
      <c r="Z14" s="53"/>
      <c r="AA14" s="51">
        <v>2012</v>
      </c>
      <c r="AB14" s="52"/>
      <c r="AC14" s="53"/>
      <c r="AD14" s="51">
        <v>2013</v>
      </c>
      <c r="AE14" s="52"/>
      <c r="AF14" s="53"/>
      <c r="AG14" s="51">
        <v>2014</v>
      </c>
      <c r="AH14" s="52"/>
      <c r="AI14" s="53"/>
      <c r="AJ14" s="51">
        <v>2015</v>
      </c>
      <c r="AK14" s="147"/>
      <c r="AL14" s="165"/>
      <c r="AM14" s="51">
        <v>2016</v>
      </c>
      <c r="AN14" s="147"/>
      <c r="AO14" s="165"/>
      <c r="AP14" s="51">
        <v>2017</v>
      </c>
      <c r="AQ14" s="147"/>
      <c r="AR14" s="79"/>
      <c r="AS14" s="51">
        <v>2018</v>
      </c>
      <c r="AT14" s="147"/>
      <c r="AU14" s="79"/>
      <c r="AV14" s="51">
        <v>2019</v>
      </c>
      <c r="AW14" s="147"/>
      <c r="AX14" s="79"/>
      <c r="AY14" s="417"/>
      <c r="AZ14" s="418">
        <v>2020</v>
      </c>
      <c r="BA14" s="149"/>
      <c r="BB14" s="417"/>
      <c r="BC14" s="418">
        <v>2021</v>
      </c>
      <c r="BD14" s="149"/>
      <c r="BE14" s="417"/>
      <c r="BF14" s="418">
        <v>2022</v>
      </c>
      <c r="BG14" s="149"/>
      <c r="BH14" s="417"/>
      <c r="BI14" s="418">
        <v>2023</v>
      </c>
      <c r="BJ14" s="149"/>
      <c r="BK14" s="417"/>
      <c r="BL14" s="418">
        <v>2024</v>
      </c>
      <c r="BM14" s="149"/>
      <c r="BN14" s="57"/>
    </row>
    <row r="15" spans="1:66" ht="15.95" customHeight="1" x14ac:dyDescent="0.2">
      <c r="A15" s="772"/>
      <c r="B15" s="57"/>
      <c r="D15" s="440" t="s">
        <v>209</v>
      </c>
      <c r="E15" s="99"/>
      <c r="F15" s="92" t="s">
        <v>65</v>
      </c>
      <c r="G15" s="92" t="s">
        <v>66</v>
      </c>
      <c r="H15" s="92" t="s">
        <v>67</v>
      </c>
      <c r="I15" s="92" t="s">
        <v>65</v>
      </c>
      <c r="J15" s="92" t="s">
        <v>66</v>
      </c>
      <c r="K15" s="92" t="s">
        <v>67</v>
      </c>
      <c r="L15" s="92" t="s">
        <v>65</v>
      </c>
      <c r="M15" s="92" t="s">
        <v>66</v>
      </c>
      <c r="N15" s="92" t="s">
        <v>67</v>
      </c>
      <c r="O15" s="92" t="s">
        <v>65</v>
      </c>
      <c r="P15" s="92" t="s">
        <v>66</v>
      </c>
      <c r="Q15" s="92" t="s">
        <v>67</v>
      </c>
      <c r="R15" s="92" t="s">
        <v>65</v>
      </c>
      <c r="S15" s="92" t="s">
        <v>66</v>
      </c>
      <c r="T15" s="92" t="s">
        <v>67</v>
      </c>
      <c r="U15" s="92" t="s">
        <v>65</v>
      </c>
      <c r="V15" s="92" t="s">
        <v>66</v>
      </c>
      <c r="W15" s="92" t="s">
        <v>67</v>
      </c>
      <c r="X15" s="92" t="s">
        <v>65</v>
      </c>
      <c r="Y15" s="92" t="s">
        <v>66</v>
      </c>
      <c r="Z15" s="92" t="s">
        <v>67</v>
      </c>
      <c r="AA15" s="109" t="s">
        <v>214</v>
      </c>
      <c r="AB15" s="109" t="s">
        <v>215</v>
      </c>
      <c r="AC15" s="109" t="s">
        <v>216</v>
      </c>
      <c r="AD15" s="109" t="s">
        <v>214</v>
      </c>
      <c r="AE15" s="109" t="s">
        <v>215</v>
      </c>
      <c r="AF15" s="109" t="s">
        <v>216</v>
      </c>
      <c r="AG15" s="109" t="s">
        <v>214</v>
      </c>
      <c r="AH15" s="109" t="s">
        <v>215</v>
      </c>
      <c r="AI15" s="109" t="s">
        <v>216</v>
      </c>
      <c r="AJ15" s="109" t="s">
        <v>214</v>
      </c>
      <c r="AK15" s="109" t="s">
        <v>215</v>
      </c>
      <c r="AL15" s="109" t="s">
        <v>216</v>
      </c>
      <c r="AM15" s="109" t="s">
        <v>214</v>
      </c>
      <c r="AN15" s="109" t="s">
        <v>215</v>
      </c>
      <c r="AO15" s="109" t="s">
        <v>216</v>
      </c>
      <c r="AP15" s="109" t="s">
        <v>214</v>
      </c>
      <c r="AQ15" s="109" t="s">
        <v>215</v>
      </c>
      <c r="AR15" s="109" t="s">
        <v>216</v>
      </c>
      <c r="AS15" s="109" t="s">
        <v>214</v>
      </c>
      <c r="AT15" s="109" t="s">
        <v>215</v>
      </c>
      <c r="AU15" s="109" t="s">
        <v>216</v>
      </c>
      <c r="AV15" s="109" t="s">
        <v>214</v>
      </c>
      <c r="AW15" s="109" t="s">
        <v>215</v>
      </c>
      <c r="AX15" s="109" t="s">
        <v>216</v>
      </c>
      <c r="AY15" s="109" t="s">
        <v>214</v>
      </c>
      <c r="AZ15" s="109" t="s">
        <v>215</v>
      </c>
      <c r="BA15" s="109" t="s">
        <v>216</v>
      </c>
      <c r="BB15" s="109" t="s">
        <v>214</v>
      </c>
      <c r="BC15" s="109" t="s">
        <v>215</v>
      </c>
      <c r="BD15" s="109" t="s">
        <v>216</v>
      </c>
      <c r="BE15" s="109" t="s">
        <v>214</v>
      </c>
      <c r="BF15" s="109" t="s">
        <v>215</v>
      </c>
      <c r="BG15" s="109" t="s">
        <v>216</v>
      </c>
      <c r="BH15" s="109" t="s">
        <v>214</v>
      </c>
      <c r="BI15" s="109" t="s">
        <v>215</v>
      </c>
      <c r="BJ15" s="109" t="s">
        <v>216</v>
      </c>
      <c r="BK15" s="109" t="s">
        <v>214</v>
      </c>
      <c r="BL15" s="109" t="s">
        <v>215</v>
      </c>
      <c r="BM15" s="109" t="s">
        <v>216</v>
      </c>
      <c r="BN15" s="57"/>
    </row>
    <row r="16" spans="1:66" ht="15.95" customHeight="1" x14ac:dyDescent="0.2">
      <c r="A16" s="772"/>
      <c r="D16" s="734" t="s">
        <v>210</v>
      </c>
      <c r="E16" s="188"/>
      <c r="F16" s="189">
        <f>SUM(G16:H16)</f>
        <v>658</v>
      </c>
      <c r="G16" s="190">
        <v>591</v>
      </c>
      <c r="H16" s="191">
        <v>67</v>
      </c>
      <c r="I16" s="189">
        <f>SUM(J16:K16)</f>
        <v>765</v>
      </c>
      <c r="J16" s="190">
        <v>669</v>
      </c>
      <c r="K16" s="191">
        <v>96</v>
      </c>
      <c r="L16" s="189">
        <f>SUM(M16:N16)</f>
        <v>800</v>
      </c>
      <c r="M16" s="190">
        <v>712</v>
      </c>
      <c r="N16" s="191">
        <v>88</v>
      </c>
      <c r="O16" s="189">
        <f>SUM(P16:Q16)</f>
        <v>891</v>
      </c>
      <c r="P16" s="192">
        <v>781</v>
      </c>
      <c r="Q16" s="193">
        <v>110</v>
      </c>
      <c r="R16" s="189">
        <f>SUM(S16:T16)</f>
        <v>833</v>
      </c>
      <c r="S16" s="192">
        <v>738</v>
      </c>
      <c r="T16" s="193">
        <v>95</v>
      </c>
      <c r="U16" s="189">
        <f>SUM(V16:W16)</f>
        <v>932</v>
      </c>
      <c r="V16" s="192">
        <v>810</v>
      </c>
      <c r="W16" s="193">
        <v>122</v>
      </c>
      <c r="X16" s="194">
        <v>1062</v>
      </c>
      <c r="Y16" s="192">
        <v>890</v>
      </c>
      <c r="Z16" s="193">
        <v>172</v>
      </c>
      <c r="AA16" s="194">
        <v>1100</v>
      </c>
      <c r="AB16" s="192">
        <v>954</v>
      </c>
      <c r="AC16" s="193">
        <v>146</v>
      </c>
      <c r="AD16" s="194">
        <v>1164</v>
      </c>
      <c r="AE16" s="192">
        <v>985</v>
      </c>
      <c r="AF16" s="193">
        <v>179</v>
      </c>
      <c r="AG16" s="194">
        <v>1267</v>
      </c>
      <c r="AH16" s="195">
        <v>1098</v>
      </c>
      <c r="AI16" s="193">
        <v>169</v>
      </c>
      <c r="AJ16" s="194">
        <v>1488</v>
      </c>
      <c r="AK16" s="196">
        <v>1322</v>
      </c>
      <c r="AL16" s="197">
        <v>166</v>
      </c>
      <c r="AM16" s="194">
        <v>1687</v>
      </c>
      <c r="AN16" s="196">
        <v>1518</v>
      </c>
      <c r="AO16" s="197">
        <v>169</v>
      </c>
      <c r="AP16" s="198">
        <v>1711</v>
      </c>
      <c r="AQ16" s="199">
        <v>1541</v>
      </c>
      <c r="AR16" s="197">
        <v>170</v>
      </c>
      <c r="AS16" s="198">
        <v>1525</v>
      </c>
      <c r="AT16" s="199">
        <v>1358</v>
      </c>
      <c r="AU16" s="197">
        <v>167</v>
      </c>
      <c r="AV16" s="198">
        <v>1568</v>
      </c>
      <c r="AW16" s="199">
        <v>1404</v>
      </c>
      <c r="AX16" s="197">
        <v>164</v>
      </c>
      <c r="AY16" s="198">
        <v>1640</v>
      </c>
      <c r="AZ16" s="393">
        <v>1481</v>
      </c>
      <c r="BA16" s="190">
        <v>159</v>
      </c>
      <c r="BB16" s="198">
        <v>1621</v>
      </c>
      <c r="BC16" s="393">
        <v>1499</v>
      </c>
      <c r="BD16" s="190">
        <v>122</v>
      </c>
      <c r="BE16" s="198">
        <v>1511</v>
      </c>
      <c r="BF16" s="393">
        <v>1391</v>
      </c>
      <c r="BG16" s="190">
        <v>120</v>
      </c>
      <c r="BH16" s="198">
        <v>1779</v>
      </c>
      <c r="BI16" s="393">
        <v>1609</v>
      </c>
      <c r="BJ16" s="190">
        <v>170</v>
      </c>
      <c r="BK16" s="198">
        <v>1920</v>
      </c>
      <c r="BL16" s="393">
        <v>1773</v>
      </c>
      <c r="BM16" s="190">
        <v>147</v>
      </c>
      <c r="BN16" s="57"/>
    </row>
    <row r="17" spans="1:66" ht="15.95" customHeight="1" x14ac:dyDescent="0.2">
      <c r="A17" s="772"/>
      <c r="D17" s="735" t="s">
        <v>211</v>
      </c>
      <c r="E17" s="30"/>
      <c r="F17" s="184">
        <f>SUM(G17:H17)</f>
        <v>425</v>
      </c>
      <c r="G17" s="185">
        <v>380</v>
      </c>
      <c r="H17" s="175">
        <v>45</v>
      </c>
      <c r="I17" s="184">
        <f>SUM(J17:K17)</f>
        <v>447</v>
      </c>
      <c r="J17" s="185">
        <v>376</v>
      </c>
      <c r="K17" s="175">
        <v>71</v>
      </c>
      <c r="L17" s="184">
        <f>SUM(M17:N17)</f>
        <v>445</v>
      </c>
      <c r="M17" s="185">
        <v>385</v>
      </c>
      <c r="N17" s="175">
        <v>60</v>
      </c>
      <c r="O17" s="144">
        <f>SUM(P17:Q17)</f>
        <v>461</v>
      </c>
      <c r="P17" s="164">
        <v>391</v>
      </c>
      <c r="Q17" s="186">
        <v>70</v>
      </c>
      <c r="R17" s="144">
        <f>SUM(S17:T17)</f>
        <v>502</v>
      </c>
      <c r="S17" s="164">
        <v>442</v>
      </c>
      <c r="T17" s="186">
        <v>60</v>
      </c>
      <c r="U17" s="144">
        <f>SUM(V17:W17)</f>
        <v>521</v>
      </c>
      <c r="V17" s="164">
        <v>446</v>
      </c>
      <c r="W17" s="186">
        <v>75</v>
      </c>
      <c r="X17" s="144">
        <v>559</v>
      </c>
      <c r="Y17" s="164">
        <v>488</v>
      </c>
      <c r="Z17" s="186">
        <v>71</v>
      </c>
      <c r="AA17" s="144">
        <v>568</v>
      </c>
      <c r="AB17" s="164">
        <v>491</v>
      </c>
      <c r="AC17" s="186">
        <v>77</v>
      </c>
      <c r="AD17" s="144">
        <v>625</v>
      </c>
      <c r="AE17" s="164">
        <v>537</v>
      </c>
      <c r="AF17" s="186">
        <v>88</v>
      </c>
      <c r="AG17" s="144">
        <v>742</v>
      </c>
      <c r="AH17" s="164">
        <v>650</v>
      </c>
      <c r="AI17" s="186">
        <v>92</v>
      </c>
      <c r="AJ17" s="144">
        <v>915</v>
      </c>
      <c r="AK17" s="143">
        <v>823</v>
      </c>
      <c r="AL17" s="143">
        <v>92</v>
      </c>
      <c r="AM17" s="144">
        <v>915</v>
      </c>
      <c r="AN17" s="143">
        <v>816</v>
      </c>
      <c r="AO17" s="143">
        <v>99</v>
      </c>
      <c r="AP17" s="144">
        <v>899</v>
      </c>
      <c r="AQ17" s="143">
        <v>792</v>
      </c>
      <c r="AR17" s="143">
        <v>107</v>
      </c>
      <c r="AS17" s="144">
        <v>914</v>
      </c>
      <c r="AT17" s="143">
        <v>814</v>
      </c>
      <c r="AU17" s="143">
        <v>100</v>
      </c>
      <c r="AV17" s="144">
        <v>910</v>
      </c>
      <c r="AW17" s="143">
        <v>806</v>
      </c>
      <c r="AX17" s="143">
        <v>104</v>
      </c>
      <c r="AY17" s="144">
        <v>911</v>
      </c>
      <c r="AZ17" s="164">
        <v>814</v>
      </c>
      <c r="BA17" s="164">
        <v>97</v>
      </c>
      <c r="BB17" s="144">
        <v>707</v>
      </c>
      <c r="BC17" s="164">
        <v>660</v>
      </c>
      <c r="BD17" s="164">
        <v>47</v>
      </c>
      <c r="BE17" s="144">
        <v>701</v>
      </c>
      <c r="BF17" s="164">
        <v>640</v>
      </c>
      <c r="BG17" s="164">
        <v>61</v>
      </c>
      <c r="BH17" s="485">
        <v>1192</v>
      </c>
      <c r="BI17" s="486">
        <v>1067</v>
      </c>
      <c r="BJ17" s="164">
        <v>125</v>
      </c>
      <c r="BK17" s="485">
        <v>1190</v>
      </c>
      <c r="BL17" s="486">
        <v>1097</v>
      </c>
      <c r="BM17" s="164">
        <v>93</v>
      </c>
      <c r="BN17" s="57"/>
    </row>
    <row r="18" spans="1:66" ht="15.95" customHeight="1" x14ac:dyDescent="0.2">
      <c r="C18" s="28"/>
      <c r="D18" s="736" t="s">
        <v>212</v>
      </c>
      <c r="E18" s="28"/>
      <c r="F18" s="28"/>
      <c r="G18" s="28"/>
      <c r="H18" s="28"/>
      <c r="I18" s="28"/>
      <c r="J18" s="28"/>
      <c r="K18" s="28"/>
      <c r="L18" s="28"/>
    </row>
    <row r="19" spans="1:66" ht="15.95" customHeight="1" x14ac:dyDescent="0.2">
      <c r="C19" s="28"/>
      <c r="D19" s="737" t="s">
        <v>213</v>
      </c>
      <c r="E19" s="28"/>
      <c r="F19" s="28"/>
      <c r="G19" s="28"/>
      <c r="H19" s="28"/>
      <c r="I19" s="28"/>
      <c r="J19" s="28"/>
      <c r="K19" s="28"/>
      <c r="L19" s="28"/>
      <c r="Y19" s="57"/>
      <c r="AW19" s="341"/>
    </row>
    <row r="20" spans="1:66" ht="15.95" customHeight="1" x14ac:dyDescent="0.2">
      <c r="C20" s="28"/>
      <c r="E20" s="28"/>
      <c r="F20" s="28"/>
      <c r="G20" s="28"/>
      <c r="H20" s="28"/>
      <c r="I20" s="28"/>
      <c r="J20" s="28"/>
      <c r="K20" s="28"/>
      <c r="L20" s="28"/>
    </row>
    <row r="21" spans="1:66" ht="15.95" customHeight="1" x14ac:dyDescent="0.2">
      <c r="C21" s="28"/>
      <c r="D21" s="242" t="s">
        <v>218</v>
      </c>
      <c r="E21" s="28"/>
      <c r="F21" s="28"/>
      <c r="G21" s="28"/>
      <c r="H21" s="28"/>
      <c r="I21" s="28"/>
      <c r="J21" s="28"/>
      <c r="K21" s="28"/>
      <c r="L21" s="28"/>
    </row>
    <row r="22" spans="1:66" ht="6.95" customHeight="1" x14ac:dyDescent="0.2">
      <c r="C22" s="28"/>
      <c r="D22" s="28"/>
      <c r="E22" s="28"/>
      <c r="F22" s="28"/>
      <c r="G22" s="28"/>
      <c r="H22" s="28"/>
      <c r="I22" s="28"/>
      <c r="J22" s="28"/>
      <c r="K22" s="28"/>
      <c r="L22" s="28"/>
    </row>
    <row r="23" spans="1:66" ht="15.95" customHeight="1" x14ac:dyDescent="0.2">
      <c r="A23" s="151"/>
      <c r="B23" s="57"/>
      <c r="D23" s="773" t="s">
        <v>217</v>
      </c>
      <c r="E23" s="774"/>
      <c r="F23" s="58">
        <v>2005</v>
      </c>
      <c r="G23" s="59"/>
      <c r="H23" s="60"/>
      <c r="I23" s="58">
        <v>2006</v>
      </c>
      <c r="J23" s="52"/>
      <c r="K23" s="53"/>
      <c r="L23" s="51">
        <v>2007</v>
      </c>
      <c r="M23" s="52"/>
      <c r="N23" s="53"/>
      <c r="O23" s="51">
        <v>2008</v>
      </c>
      <c r="P23" s="52"/>
      <c r="Q23" s="53"/>
      <c r="R23" s="51">
        <v>2009</v>
      </c>
      <c r="S23" s="52"/>
      <c r="T23" s="53"/>
      <c r="U23" s="51">
        <v>2010</v>
      </c>
      <c r="V23" s="52"/>
      <c r="W23" s="53"/>
      <c r="X23" s="51">
        <v>2011</v>
      </c>
      <c r="Y23" s="52"/>
      <c r="Z23" s="53"/>
      <c r="AA23" s="51">
        <v>2012</v>
      </c>
      <c r="AB23" s="52"/>
      <c r="AC23" s="53"/>
      <c r="AD23" s="51">
        <v>2013</v>
      </c>
      <c r="AE23" s="52"/>
      <c r="AF23" s="53"/>
      <c r="AG23" s="51">
        <v>2014</v>
      </c>
      <c r="AH23" s="52"/>
      <c r="AI23" s="53"/>
      <c r="AJ23" s="51">
        <v>2015</v>
      </c>
      <c r="AK23" s="52"/>
      <c r="AL23" s="53"/>
      <c r="AM23" s="51">
        <v>2016</v>
      </c>
      <c r="AN23" s="52"/>
      <c r="AO23" s="53"/>
      <c r="AP23" s="51">
        <v>2017</v>
      </c>
      <c r="AQ23" s="52"/>
      <c r="AR23" s="53"/>
      <c r="AS23" s="51">
        <v>2018</v>
      </c>
      <c r="AT23" s="52"/>
      <c r="AU23" s="53"/>
      <c r="AV23" s="51">
        <v>2019</v>
      </c>
      <c r="AW23" s="52"/>
      <c r="AX23" s="53"/>
      <c r="AY23" s="51">
        <v>2020</v>
      </c>
      <c r="AZ23" s="52"/>
      <c r="BA23" s="53"/>
      <c r="BB23" s="51">
        <v>2021</v>
      </c>
      <c r="BC23" s="52"/>
      <c r="BD23" s="53"/>
      <c r="BE23" s="51">
        <v>2022</v>
      </c>
      <c r="BF23" s="52"/>
      <c r="BG23" s="53"/>
      <c r="BH23" s="417"/>
      <c r="BI23" s="418">
        <v>2023</v>
      </c>
      <c r="BJ23" s="149"/>
      <c r="BK23" s="417"/>
      <c r="BL23" s="418">
        <v>2024</v>
      </c>
      <c r="BM23" s="149"/>
      <c r="BN23" s="57"/>
    </row>
    <row r="24" spans="1:66" ht="15.95" customHeight="1" x14ac:dyDescent="0.2">
      <c r="A24" s="151"/>
      <c r="D24" s="775"/>
      <c r="E24" s="776"/>
      <c r="F24" s="92" t="s">
        <v>65</v>
      </c>
      <c r="G24" s="92" t="s">
        <v>66</v>
      </c>
      <c r="H24" s="92" t="s">
        <v>67</v>
      </c>
      <c r="I24" s="92" t="s">
        <v>65</v>
      </c>
      <c r="J24" s="92" t="s">
        <v>66</v>
      </c>
      <c r="K24" s="92" t="s">
        <v>67</v>
      </c>
      <c r="L24" s="92" t="s">
        <v>65</v>
      </c>
      <c r="M24" s="92" t="s">
        <v>66</v>
      </c>
      <c r="N24" s="92" t="s">
        <v>67</v>
      </c>
      <c r="O24" s="92" t="s">
        <v>65</v>
      </c>
      <c r="P24" s="92" t="s">
        <v>66</v>
      </c>
      <c r="Q24" s="92" t="s">
        <v>67</v>
      </c>
      <c r="R24" s="92" t="s">
        <v>65</v>
      </c>
      <c r="S24" s="92" t="s">
        <v>66</v>
      </c>
      <c r="T24" s="92" t="s">
        <v>67</v>
      </c>
      <c r="U24" s="92" t="s">
        <v>65</v>
      </c>
      <c r="V24" s="92" t="s">
        <v>66</v>
      </c>
      <c r="W24" s="92" t="s">
        <v>67</v>
      </c>
      <c r="X24" s="92" t="s">
        <v>65</v>
      </c>
      <c r="Y24" s="92" t="s">
        <v>66</v>
      </c>
      <c r="Z24" s="92" t="s">
        <v>67</v>
      </c>
      <c r="AA24" s="109" t="s">
        <v>214</v>
      </c>
      <c r="AB24" s="109" t="s">
        <v>215</v>
      </c>
      <c r="AC24" s="109" t="s">
        <v>216</v>
      </c>
      <c r="AD24" s="109" t="s">
        <v>214</v>
      </c>
      <c r="AE24" s="109" t="s">
        <v>215</v>
      </c>
      <c r="AF24" s="109" t="s">
        <v>216</v>
      </c>
      <c r="AG24" s="109" t="s">
        <v>214</v>
      </c>
      <c r="AH24" s="109" t="s">
        <v>215</v>
      </c>
      <c r="AI24" s="109" t="s">
        <v>216</v>
      </c>
      <c r="AJ24" s="109" t="s">
        <v>214</v>
      </c>
      <c r="AK24" s="109" t="s">
        <v>215</v>
      </c>
      <c r="AL24" s="109" t="s">
        <v>216</v>
      </c>
      <c r="AM24" s="109" t="s">
        <v>214</v>
      </c>
      <c r="AN24" s="109" t="s">
        <v>215</v>
      </c>
      <c r="AO24" s="109" t="s">
        <v>216</v>
      </c>
      <c r="AP24" s="109" t="s">
        <v>214</v>
      </c>
      <c r="AQ24" s="109" t="s">
        <v>215</v>
      </c>
      <c r="AR24" s="109" t="s">
        <v>216</v>
      </c>
      <c r="AS24" s="109" t="s">
        <v>214</v>
      </c>
      <c r="AT24" s="109" t="s">
        <v>215</v>
      </c>
      <c r="AU24" s="109" t="s">
        <v>216</v>
      </c>
      <c r="AV24" s="109" t="s">
        <v>214</v>
      </c>
      <c r="AW24" s="109" t="s">
        <v>215</v>
      </c>
      <c r="AX24" s="109" t="s">
        <v>216</v>
      </c>
      <c r="AY24" s="109" t="s">
        <v>214</v>
      </c>
      <c r="AZ24" s="109" t="s">
        <v>215</v>
      </c>
      <c r="BA24" s="109" t="s">
        <v>216</v>
      </c>
      <c r="BB24" s="109" t="s">
        <v>214</v>
      </c>
      <c r="BC24" s="109" t="s">
        <v>215</v>
      </c>
      <c r="BD24" s="109" t="s">
        <v>216</v>
      </c>
      <c r="BE24" s="109" t="s">
        <v>214</v>
      </c>
      <c r="BF24" s="109" t="s">
        <v>215</v>
      </c>
      <c r="BG24" s="109" t="s">
        <v>216</v>
      </c>
      <c r="BH24" s="109" t="s">
        <v>214</v>
      </c>
      <c r="BI24" s="109" t="s">
        <v>215</v>
      </c>
      <c r="BJ24" s="109" t="s">
        <v>216</v>
      </c>
      <c r="BK24" s="109" t="s">
        <v>214</v>
      </c>
      <c r="BL24" s="109" t="s">
        <v>215</v>
      </c>
      <c r="BM24" s="109" t="s">
        <v>216</v>
      </c>
      <c r="BN24" s="57"/>
    </row>
    <row r="25" spans="1:66" ht="15.95" customHeight="1" x14ac:dyDescent="0.2">
      <c r="A25" s="151"/>
      <c r="C25" s="28"/>
      <c r="D25" s="734" t="s">
        <v>210</v>
      </c>
      <c r="E25" s="188"/>
      <c r="F25" s="189">
        <f>SUM(G25:H25)</f>
        <v>543</v>
      </c>
      <c r="G25" s="190">
        <v>534</v>
      </c>
      <c r="H25" s="191">
        <v>9</v>
      </c>
      <c r="I25" s="189">
        <f>SUM(J25:K25)</f>
        <v>614</v>
      </c>
      <c r="J25" s="190">
        <v>596</v>
      </c>
      <c r="K25" s="191">
        <v>18</v>
      </c>
      <c r="L25" s="189">
        <f>SUM(M25:N25)</f>
        <v>624</v>
      </c>
      <c r="M25" s="190">
        <v>607</v>
      </c>
      <c r="N25" s="191">
        <v>17</v>
      </c>
      <c r="O25" s="189">
        <f>SUM(P25:Q25)</f>
        <v>660</v>
      </c>
      <c r="P25" s="190">
        <v>646</v>
      </c>
      <c r="Q25" s="191">
        <v>14</v>
      </c>
      <c r="R25" s="189">
        <f>SUM(S25:T25)</f>
        <v>633</v>
      </c>
      <c r="S25" s="190">
        <v>624</v>
      </c>
      <c r="T25" s="191">
        <v>9</v>
      </c>
      <c r="U25" s="189">
        <f>SUM(V25:W25)</f>
        <v>687</v>
      </c>
      <c r="V25" s="190">
        <v>670</v>
      </c>
      <c r="W25" s="191">
        <v>17</v>
      </c>
      <c r="X25" s="189">
        <v>756</v>
      </c>
      <c r="Y25" s="190">
        <v>731</v>
      </c>
      <c r="Z25" s="191">
        <v>25</v>
      </c>
      <c r="AA25" s="189">
        <v>857</v>
      </c>
      <c r="AB25" s="192">
        <v>828</v>
      </c>
      <c r="AC25" s="193">
        <v>29</v>
      </c>
      <c r="AD25" s="189">
        <v>849</v>
      </c>
      <c r="AE25" s="192">
        <v>817</v>
      </c>
      <c r="AF25" s="193">
        <v>32</v>
      </c>
      <c r="AG25" s="189">
        <v>943</v>
      </c>
      <c r="AH25" s="192">
        <v>917</v>
      </c>
      <c r="AI25" s="193">
        <v>26</v>
      </c>
      <c r="AJ25" s="194">
        <v>1135</v>
      </c>
      <c r="AK25" s="196">
        <v>1105</v>
      </c>
      <c r="AL25" s="197">
        <v>30</v>
      </c>
      <c r="AM25" s="194">
        <v>1270</v>
      </c>
      <c r="AN25" s="196">
        <v>1238</v>
      </c>
      <c r="AO25" s="197">
        <v>32</v>
      </c>
      <c r="AP25" s="198">
        <v>1290</v>
      </c>
      <c r="AQ25" s="199">
        <v>1254</v>
      </c>
      <c r="AR25" s="197">
        <v>36</v>
      </c>
      <c r="AS25" s="198">
        <v>1116</v>
      </c>
      <c r="AT25" s="199">
        <v>1076</v>
      </c>
      <c r="AU25" s="197">
        <v>40</v>
      </c>
      <c r="AV25" s="198">
        <v>1129</v>
      </c>
      <c r="AW25" s="199">
        <v>1088</v>
      </c>
      <c r="AX25" s="197">
        <v>41</v>
      </c>
      <c r="AY25" s="198">
        <v>1180</v>
      </c>
      <c r="AZ25" s="199">
        <v>1135</v>
      </c>
      <c r="BA25" s="197">
        <v>45</v>
      </c>
      <c r="BB25" s="198">
        <v>1177</v>
      </c>
      <c r="BC25" s="199">
        <v>1148</v>
      </c>
      <c r="BD25" s="197">
        <v>29</v>
      </c>
      <c r="BE25" s="198">
        <v>1075</v>
      </c>
      <c r="BF25" s="199">
        <v>1044</v>
      </c>
      <c r="BG25" s="197">
        <v>31</v>
      </c>
      <c r="BH25" s="198">
        <v>1311</v>
      </c>
      <c r="BI25" s="393">
        <v>1258</v>
      </c>
      <c r="BJ25" s="190">
        <v>53</v>
      </c>
      <c r="BK25" s="198">
        <v>1396</v>
      </c>
      <c r="BL25" s="393">
        <v>1384</v>
      </c>
      <c r="BM25" s="190">
        <v>12</v>
      </c>
      <c r="BN25" s="57"/>
    </row>
    <row r="26" spans="1:66" ht="15.95" customHeight="1" x14ac:dyDescent="0.2">
      <c r="A26" s="151"/>
      <c r="C26" s="28"/>
      <c r="D26" s="735" t="s">
        <v>211</v>
      </c>
      <c r="E26" s="30"/>
      <c r="F26" s="184">
        <f>SUM(G26:H26)</f>
        <v>343</v>
      </c>
      <c r="G26" s="185">
        <v>337</v>
      </c>
      <c r="H26" s="175">
        <v>6</v>
      </c>
      <c r="I26" s="184">
        <f>SUM(J26:K26)</f>
        <v>343</v>
      </c>
      <c r="J26" s="185">
        <v>329</v>
      </c>
      <c r="K26" s="175">
        <v>14</v>
      </c>
      <c r="L26" s="184">
        <f>SUM(M26:N26)</f>
        <v>337</v>
      </c>
      <c r="M26" s="185">
        <v>325</v>
      </c>
      <c r="N26" s="175">
        <v>12</v>
      </c>
      <c r="O26" s="184">
        <f>SUM(P26:Q26)</f>
        <v>321</v>
      </c>
      <c r="P26" s="185">
        <v>314</v>
      </c>
      <c r="Q26" s="175">
        <v>7</v>
      </c>
      <c r="R26" s="184">
        <f>SUM(S26:T26)</f>
        <v>372</v>
      </c>
      <c r="S26" s="185">
        <v>365</v>
      </c>
      <c r="T26" s="175">
        <v>7</v>
      </c>
      <c r="U26" s="184">
        <f>SUM(V26:W26)</f>
        <v>378</v>
      </c>
      <c r="V26" s="185">
        <v>366</v>
      </c>
      <c r="W26" s="175">
        <v>12</v>
      </c>
      <c r="X26" s="184">
        <v>413</v>
      </c>
      <c r="Y26" s="185">
        <v>400</v>
      </c>
      <c r="Z26" s="175">
        <v>13</v>
      </c>
      <c r="AA26" s="144">
        <v>446</v>
      </c>
      <c r="AB26" s="164">
        <v>432</v>
      </c>
      <c r="AC26" s="186">
        <v>14</v>
      </c>
      <c r="AD26" s="144">
        <v>444</v>
      </c>
      <c r="AE26" s="164">
        <v>430</v>
      </c>
      <c r="AF26" s="186">
        <v>14</v>
      </c>
      <c r="AG26" s="144">
        <v>553</v>
      </c>
      <c r="AH26" s="164">
        <v>534</v>
      </c>
      <c r="AI26" s="186">
        <v>19</v>
      </c>
      <c r="AJ26" s="144">
        <v>706</v>
      </c>
      <c r="AK26" s="143">
        <v>684</v>
      </c>
      <c r="AL26" s="143">
        <v>22</v>
      </c>
      <c r="AM26" s="144">
        <v>668</v>
      </c>
      <c r="AN26" s="143">
        <v>649</v>
      </c>
      <c r="AO26" s="143">
        <v>19</v>
      </c>
      <c r="AP26" s="144">
        <v>670</v>
      </c>
      <c r="AQ26" s="143">
        <v>647</v>
      </c>
      <c r="AR26" s="143">
        <v>23</v>
      </c>
      <c r="AS26" s="144">
        <v>653</v>
      </c>
      <c r="AT26" s="143">
        <v>633</v>
      </c>
      <c r="AU26" s="143">
        <v>20</v>
      </c>
      <c r="AV26" s="144">
        <v>640</v>
      </c>
      <c r="AW26" s="143">
        <v>615</v>
      </c>
      <c r="AX26" s="143">
        <v>25</v>
      </c>
      <c r="AY26" s="144">
        <v>655</v>
      </c>
      <c r="AZ26" s="143">
        <v>629</v>
      </c>
      <c r="BA26" s="143">
        <v>26</v>
      </c>
      <c r="BB26" s="144">
        <v>493</v>
      </c>
      <c r="BC26" s="143">
        <v>481</v>
      </c>
      <c r="BD26" s="143">
        <v>12</v>
      </c>
      <c r="BE26" s="144">
        <v>479</v>
      </c>
      <c r="BF26" s="143">
        <v>465</v>
      </c>
      <c r="BG26" s="143">
        <v>14</v>
      </c>
      <c r="BH26" s="184">
        <v>887</v>
      </c>
      <c r="BI26" s="185">
        <v>848</v>
      </c>
      <c r="BJ26" s="185">
        <v>39</v>
      </c>
      <c r="BK26" s="184">
        <v>853</v>
      </c>
      <c r="BL26" s="185">
        <v>848</v>
      </c>
      <c r="BM26" s="185">
        <v>5</v>
      </c>
      <c r="BN26" s="57"/>
    </row>
    <row r="27" spans="1:66" ht="15.95" customHeight="1" x14ac:dyDescent="0.2">
      <c r="C27" s="28"/>
      <c r="D27" s="736" t="s">
        <v>212</v>
      </c>
      <c r="E27" s="28"/>
      <c r="F27" s="28"/>
      <c r="G27" s="28"/>
      <c r="H27" s="28"/>
      <c r="I27" s="28"/>
      <c r="J27" s="28"/>
      <c r="K27" s="28"/>
      <c r="L27" s="28"/>
    </row>
    <row r="28" spans="1:66" ht="15.95" customHeight="1" x14ac:dyDescent="0.2">
      <c r="C28" s="28"/>
      <c r="D28" s="737" t="s">
        <v>213</v>
      </c>
      <c r="E28" s="28"/>
      <c r="F28" s="28"/>
      <c r="G28" s="28"/>
      <c r="H28" s="28"/>
      <c r="I28" s="28"/>
      <c r="J28" s="28"/>
      <c r="K28" s="28"/>
      <c r="L28" s="28"/>
      <c r="X28" s="57"/>
    </row>
    <row r="29" spans="1:66" ht="15.95" customHeight="1" x14ac:dyDescent="0.2">
      <c r="C29" s="28"/>
      <c r="D29" s="28"/>
      <c r="E29" s="28"/>
      <c r="F29" s="28"/>
      <c r="G29" s="28"/>
      <c r="H29" s="28"/>
      <c r="I29" s="28"/>
      <c r="J29" s="28"/>
      <c r="K29" s="28"/>
      <c r="L29" s="28"/>
    </row>
    <row r="30" spans="1:66" ht="15.95" customHeight="1" x14ac:dyDescent="0.2">
      <c r="C30" s="441"/>
      <c r="D30" s="242" t="s">
        <v>219</v>
      </c>
      <c r="E30" s="28"/>
      <c r="F30" s="28"/>
      <c r="G30" s="28"/>
      <c r="H30" s="28"/>
      <c r="I30" s="28"/>
      <c r="J30" s="28"/>
      <c r="K30" s="28"/>
      <c r="L30" s="28"/>
    </row>
    <row r="31" spans="1:66" ht="6.95" customHeight="1" x14ac:dyDescent="0.2">
      <c r="B31" s="57"/>
      <c r="C31" s="28"/>
      <c r="D31" s="28"/>
      <c r="E31" s="28"/>
      <c r="F31" s="28"/>
      <c r="G31" s="28"/>
      <c r="H31" s="28"/>
      <c r="I31" s="28"/>
      <c r="J31" s="28"/>
      <c r="K31" s="28"/>
      <c r="L31" s="28"/>
      <c r="AU31" s="57"/>
    </row>
    <row r="32" spans="1:66" ht="32.1" customHeight="1" x14ac:dyDescent="0.2">
      <c r="C32" s="28"/>
      <c r="D32" s="754" t="s">
        <v>220</v>
      </c>
      <c r="E32" s="755"/>
      <c r="F32" s="755"/>
      <c r="G32" s="755"/>
      <c r="H32" s="755"/>
      <c r="I32" s="755"/>
      <c r="J32" s="755"/>
      <c r="K32" s="755"/>
      <c r="L32" s="755"/>
      <c r="M32" s="755"/>
      <c r="N32" s="755"/>
      <c r="O32" s="755"/>
      <c r="P32" s="755"/>
      <c r="Q32" s="755"/>
      <c r="R32" s="755"/>
      <c r="S32" s="755"/>
      <c r="T32" s="755"/>
      <c r="U32" s="755"/>
      <c r="V32" s="755"/>
      <c r="W32" s="755"/>
      <c r="X32" s="755"/>
      <c r="Y32" s="755"/>
      <c r="Z32" s="755"/>
      <c r="AA32" s="755"/>
      <c r="AB32" s="755"/>
      <c r="AC32" s="755"/>
      <c r="AD32" s="755"/>
      <c r="AE32" s="756"/>
      <c r="AF32" s="176" t="s">
        <v>70</v>
      </c>
      <c r="AG32" s="112" t="s">
        <v>71</v>
      </c>
      <c r="AH32" s="112" t="s">
        <v>72</v>
      </c>
      <c r="AI32" s="112">
        <v>10</v>
      </c>
      <c r="AJ32" s="112">
        <v>11</v>
      </c>
      <c r="AK32" s="112">
        <v>12</v>
      </c>
      <c r="AL32" s="109">
        <v>13</v>
      </c>
      <c r="AM32" s="109">
        <v>14</v>
      </c>
      <c r="AN32" s="145">
        <v>15</v>
      </c>
      <c r="AO32" s="145">
        <v>16</v>
      </c>
      <c r="AP32" s="145">
        <v>17</v>
      </c>
      <c r="AQ32" s="145">
        <v>18</v>
      </c>
      <c r="AR32" s="145">
        <v>19</v>
      </c>
      <c r="AS32" s="145">
        <v>20</v>
      </c>
      <c r="AT32" s="145">
        <v>21</v>
      </c>
      <c r="AU32" s="145">
        <v>22</v>
      </c>
      <c r="AV32" s="145">
        <v>23</v>
      </c>
      <c r="AW32" s="145">
        <v>24</v>
      </c>
      <c r="AX32" s="617"/>
    </row>
    <row r="33" spans="1:65" ht="15.95" customHeight="1" x14ac:dyDescent="0.2">
      <c r="B33" s="57"/>
      <c r="C33" s="27"/>
      <c r="D33" s="777" t="s">
        <v>221</v>
      </c>
      <c r="E33" s="778"/>
      <c r="F33" s="738"/>
      <c r="G33" s="738"/>
      <c r="H33" s="738"/>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06">
        <v>302</v>
      </c>
      <c r="AG33" s="106">
        <v>276</v>
      </c>
      <c r="AH33" s="110">
        <v>338</v>
      </c>
      <c r="AI33" s="106">
        <v>326</v>
      </c>
      <c r="AJ33" s="106">
        <v>365</v>
      </c>
      <c r="AK33" s="106">
        <v>376</v>
      </c>
      <c r="AL33" s="412">
        <v>392</v>
      </c>
      <c r="AM33" s="106">
        <v>482</v>
      </c>
      <c r="AN33" s="106">
        <v>628</v>
      </c>
      <c r="AO33" s="106">
        <v>586</v>
      </c>
      <c r="AP33" s="110">
        <v>595</v>
      </c>
      <c r="AQ33" s="106">
        <v>578</v>
      </c>
      <c r="AR33" s="106">
        <v>561</v>
      </c>
      <c r="AS33" s="106">
        <v>552</v>
      </c>
      <c r="AT33" s="106">
        <v>453</v>
      </c>
      <c r="AU33" s="106">
        <v>436</v>
      </c>
      <c r="AV33" s="106">
        <v>821</v>
      </c>
      <c r="AW33" s="106">
        <v>806</v>
      </c>
    </row>
    <row r="34" spans="1:65" ht="15.95" customHeight="1" x14ac:dyDescent="0.2">
      <c r="C34" s="27"/>
      <c r="D34" s="739" t="s">
        <v>222</v>
      </c>
      <c r="E34" s="204"/>
      <c r="F34" s="204"/>
      <c r="G34" s="204"/>
      <c r="H34" s="204"/>
      <c r="I34" s="204"/>
      <c r="J34" s="204"/>
      <c r="K34" s="205"/>
      <c r="L34" s="205"/>
      <c r="M34" s="205"/>
      <c r="N34" s="205"/>
      <c r="O34" s="205"/>
      <c r="P34" s="205"/>
      <c r="Q34" s="205"/>
      <c r="R34" s="205"/>
      <c r="S34" s="205"/>
      <c r="T34" s="205"/>
      <c r="U34" s="205"/>
      <c r="V34" s="205"/>
      <c r="W34" s="205"/>
      <c r="X34" s="205"/>
      <c r="Y34" s="205"/>
      <c r="Z34" s="205"/>
      <c r="AA34" s="205"/>
      <c r="AB34" s="205"/>
      <c r="AC34" s="205"/>
      <c r="AD34" s="205"/>
      <c r="AE34" s="205"/>
      <c r="AF34" s="207">
        <v>296</v>
      </c>
      <c r="AG34" s="207">
        <v>273</v>
      </c>
      <c r="AH34" s="206">
        <v>338</v>
      </c>
      <c r="AI34" s="206">
        <v>321</v>
      </c>
      <c r="AJ34" s="206">
        <v>365</v>
      </c>
      <c r="AK34" s="206">
        <v>370</v>
      </c>
      <c r="AL34" s="411">
        <v>386</v>
      </c>
      <c r="AM34" s="207">
        <v>477</v>
      </c>
      <c r="AN34" s="207">
        <v>619</v>
      </c>
      <c r="AO34" s="207">
        <v>581</v>
      </c>
      <c r="AP34" s="206">
        <v>583</v>
      </c>
      <c r="AQ34" s="207">
        <v>569</v>
      </c>
      <c r="AR34" s="207">
        <v>551</v>
      </c>
      <c r="AS34" s="207">
        <v>543</v>
      </c>
      <c r="AT34" s="207">
        <v>447</v>
      </c>
      <c r="AU34" s="207">
        <v>431</v>
      </c>
      <c r="AV34" s="207">
        <v>797</v>
      </c>
      <c r="AW34" s="207">
        <v>803</v>
      </c>
    </row>
    <row r="35" spans="1:65" ht="15.95" customHeight="1" x14ac:dyDescent="0.2">
      <c r="C35" s="27"/>
      <c r="D35" s="413" t="s">
        <v>223</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164">
        <v>252</v>
      </c>
      <c r="AG35" s="164">
        <v>223</v>
      </c>
      <c r="AH35" s="186">
        <v>266</v>
      </c>
      <c r="AI35" s="164">
        <v>253</v>
      </c>
      <c r="AJ35" s="164">
        <v>308</v>
      </c>
      <c r="AK35" s="164">
        <v>301</v>
      </c>
      <c r="AL35" s="413">
        <v>320</v>
      </c>
      <c r="AM35" s="164">
        <v>402</v>
      </c>
      <c r="AN35" s="143">
        <v>450</v>
      </c>
      <c r="AO35" s="143">
        <v>414</v>
      </c>
      <c r="AP35" s="415">
        <v>474</v>
      </c>
      <c r="AQ35" s="143">
        <v>460</v>
      </c>
      <c r="AR35" s="338">
        <v>458</v>
      </c>
      <c r="AS35" s="338">
        <v>319</v>
      </c>
      <c r="AT35" s="338">
        <v>359</v>
      </c>
      <c r="AU35" s="338">
        <v>359</v>
      </c>
      <c r="AV35" s="185">
        <v>426</v>
      </c>
      <c r="AW35" s="185">
        <v>548</v>
      </c>
      <c r="BG35" s="626"/>
    </row>
    <row r="36" spans="1:65" ht="15.95" customHeight="1" x14ac:dyDescent="0.2">
      <c r="C36" s="27"/>
      <c r="D36" s="740" t="s">
        <v>224</v>
      </c>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2">
        <v>39</v>
      </c>
      <c r="AG36" s="202">
        <v>41</v>
      </c>
      <c r="AH36" s="208">
        <v>40</v>
      </c>
      <c r="AI36" s="202">
        <v>40</v>
      </c>
      <c r="AJ36" s="202">
        <v>40</v>
      </c>
      <c r="AK36" s="202">
        <v>40</v>
      </c>
      <c r="AL36" s="414">
        <v>40</v>
      </c>
      <c r="AM36" s="202">
        <v>41</v>
      </c>
      <c r="AN36" s="209">
        <v>42</v>
      </c>
      <c r="AO36" s="209">
        <v>41</v>
      </c>
      <c r="AP36" s="416">
        <v>40</v>
      </c>
      <c r="AQ36" s="209">
        <v>41</v>
      </c>
      <c r="AR36" s="339">
        <v>42</v>
      </c>
      <c r="AS36" s="339">
        <v>41</v>
      </c>
      <c r="AT36" s="339">
        <v>41</v>
      </c>
      <c r="AU36" s="339">
        <v>41</v>
      </c>
      <c r="AV36" s="211">
        <v>41</v>
      </c>
      <c r="AW36" s="211">
        <v>42</v>
      </c>
    </row>
    <row r="37" spans="1:65" ht="15.95" customHeight="1" x14ac:dyDescent="0.2">
      <c r="C37" s="27"/>
      <c r="D37" s="413" t="s">
        <v>225</v>
      </c>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520">
        <v>0.2</v>
      </c>
      <c r="AG37" s="520">
        <v>0.17</v>
      </c>
      <c r="AH37" s="521">
        <v>0.25</v>
      </c>
      <c r="AI37" s="520">
        <v>0.23</v>
      </c>
      <c r="AJ37" s="520">
        <v>0.18629999999999999</v>
      </c>
      <c r="AK37" s="520">
        <v>0.1648</v>
      </c>
      <c r="AL37" s="522">
        <v>0.20200000000000001</v>
      </c>
      <c r="AM37" s="520">
        <v>0.153</v>
      </c>
      <c r="AN37" s="520">
        <v>0.14860000000000001</v>
      </c>
      <c r="AO37" s="520">
        <v>0.14449999999999999</v>
      </c>
      <c r="AP37" s="523">
        <v>0.19</v>
      </c>
      <c r="AQ37" s="524">
        <v>0.16</v>
      </c>
      <c r="AR37" s="524">
        <v>0.15</v>
      </c>
      <c r="AS37" s="524">
        <v>0.14000000000000001</v>
      </c>
      <c r="AT37" s="524">
        <v>0.19</v>
      </c>
      <c r="AU37" s="524">
        <v>0.19</v>
      </c>
      <c r="AV37" s="524">
        <v>0.17599999999999999</v>
      </c>
      <c r="AW37" s="524">
        <v>0.16600000000000001</v>
      </c>
    </row>
    <row r="38" spans="1:65" ht="15.95" customHeight="1" x14ac:dyDescent="0.2">
      <c r="D38" s="737" t="s">
        <v>213</v>
      </c>
    </row>
    <row r="39" spans="1:65" ht="15.95" customHeight="1" x14ac:dyDescent="0.2">
      <c r="Y39" s="487"/>
      <c r="Z39" s="488"/>
      <c r="AA39" s="488"/>
      <c r="AB39" s="488"/>
      <c r="AC39" s="488"/>
      <c r="AD39" s="488"/>
      <c r="AE39" s="488"/>
      <c r="AF39" s="488"/>
      <c r="AG39" s="488"/>
      <c r="AH39" s="488"/>
      <c r="AI39" s="488"/>
      <c r="AJ39" s="488"/>
      <c r="AK39" s="488"/>
      <c r="AL39" s="488"/>
      <c r="AM39" s="488"/>
      <c r="AN39" s="488"/>
      <c r="AO39" s="488"/>
      <c r="AP39" s="488"/>
      <c r="AQ39" s="488"/>
      <c r="AR39" s="488"/>
    </row>
    <row r="40" spans="1:65" ht="15.95" customHeight="1" x14ac:dyDescent="0.2"/>
    <row r="41" spans="1:65" ht="15.95" customHeight="1" x14ac:dyDescent="0.2">
      <c r="D41" s="242" t="s">
        <v>226</v>
      </c>
      <c r="AW41" s="331"/>
    </row>
    <row r="42" spans="1:65" ht="6.95" customHeight="1" x14ac:dyDescent="0.2">
      <c r="B42" s="57"/>
      <c r="D42" s="86"/>
    </row>
    <row r="43" spans="1:65" ht="15.95" customHeight="1" x14ac:dyDescent="0.2">
      <c r="D43" s="93"/>
      <c r="E43" s="94"/>
      <c r="F43" s="95">
        <v>2005</v>
      </c>
      <c r="G43" s="96"/>
      <c r="H43" s="97"/>
      <c r="I43" s="95">
        <v>2006</v>
      </c>
      <c r="J43" s="96"/>
      <c r="K43" s="97"/>
      <c r="L43" s="95">
        <v>2007</v>
      </c>
      <c r="M43" s="96"/>
      <c r="N43" s="97"/>
      <c r="O43" s="95">
        <v>2008</v>
      </c>
      <c r="P43" s="96"/>
      <c r="Q43" s="97"/>
      <c r="R43" s="95">
        <v>2009</v>
      </c>
      <c r="S43" s="96"/>
      <c r="T43" s="97"/>
      <c r="U43" s="95">
        <v>2010</v>
      </c>
      <c r="V43" s="96"/>
      <c r="W43" s="97"/>
      <c r="X43" s="95">
        <v>2011</v>
      </c>
      <c r="Y43" s="96"/>
      <c r="Z43" s="97"/>
      <c r="AA43" s="95">
        <v>2012</v>
      </c>
      <c r="AB43" s="96"/>
      <c r="AC43" s="97"/>
      <c r="AD43" s="95">
        <v>2013</v>
      </c>
      <c r="AE43" s="96"/>
      <c r="AF43" s="97"/>
      <c r="AG43" s="95">
        <v>2014</v>
      </c>
      <c r="AH43" s="96"/>
      <c r="AI43" s="97"/>
      <c r="AJ43" s="51">
        <v>2015</v>
      </c>
      <c r="AK43" s="146"/>
      <c r="AL43" s="79"/>
      <c r="AM43" s="51">
        <v>2016</v>
      </c>
      <c r="AN43" s="146"/>
      <c r="AO43" s="79"/>
      <c r="AP43" s="51">
        <v>2017</v>
      </c>
      <c r="AQ43" s="146"/>
      <c r="AR43" s="79"/>
      <c r="AS43" s="51">
        <v>2018</v>
      </c>
      <c r="AT43" s="146"/>
      <c r="AU43" s="79"/>
      <c r="AV43" s="51">
        <v>2019</v>
      </c>
      <c r="AW43" s="146"/>
      <c r="AX43" s="79"/>
      <c r="AY43" s="51">
        <v>2020</v>
      </c>
      <c r="AZ43" s="146"/>
      <c r="BA43" s="79"/>
      <c r="BB43" s="51">
        <v>2021</v>
      </c>
      <c r="BC43" s="146"/>
      <c r="BD43" s="79"/>
      <c r="BE43" s="51">
        <v>2022</v>
      </c>
      <c r="BF43" s="146"/>
      <c r="BG43" s="79"/>
      <c r="BH43" s="417"/>
      <c r="BI43" s="418">
        <v>2023</v>
      </c>
      <c r="BJ43" s="149"/>
      <c r="BK43" s="417"/>
      <c r="BL43" s="418">
        <v>2024</v>
      </c>
      <c r="BM43" s="149"/>
    </row>
    <row r="44" spans="1:65" ht="15.95" customHeight="1" x14ac:dyDescent="0.2">
      <c r="A44" s="772"/>
      <c r="B44" s="57"/>
      <c r="D44" s="440"/>
      <c r="E44" s="99"/>
      <c r="F44" s="92" t="s">
        <v>65</v>
      </c>
      <c r="G44" s="92" t="s">
        <v>66</v>
      </c>
      <c r="H44" s="92" t="s">
        <v>67</v>
      </c>
      <c r="I44" s="92" t="s">
        <v>65</v>
      </c>
      <c r="J44" s="92" t="s">
        <v>66</v>
      </c>
      <c r="K44" s="92" t="s">
        <v>67</v>
      </c>
      <c r="L44" s="92" t="s">
        <v>65</v>
      </c>
      <c r="M44" s="92" t="s">
        <v>66</v>
      </c>
      <c r="N44" s="92" t="s">
        <v>67</v>
      </c>
      <c r="O44" s="92" t="s">
        <v>65</v>
      </c>
      <c r="P44" s="92" t="s">
        <v>66</v>
      </c>
      <c r="Q44" s="92" t="s">
        <v>67</v>
      </c>
      <c r="R44" s="92" t="s">
        <v>65</v>
      </c>
      <c r="S44" s="92" t="s">
        <v>66</v>
      </c>
      <c r="T44" s="92" t="s">
        <v>67</v>
      </c>
      <c r="U44" s="92" t="s">
        <v>65</v>
      </c>
      <c r="V44" s="92" t="s">
        <v>66</v>
      </c>
      <c r="W44" s="92" t="s">
        <v>67</v>
      </c>
      <c r="X44" s="92" t="s">
        <v>65</v>
      </c>
      <c r="Y44" s="92" t="s">
        <v>66</v>
      </c>
      <c r="Z44" s="92" t="s">
        <v>67</v>
      </c>
      <c r="AA44" s="109" t="s">
        <v>214</v>
      </c>
      <c r="AB44" s="109" t="s">
        <v>215</v>
      </c>
      <c r="AC44" s="109" t="s">
        <v>216</v>
      </c>
      <c r="AD44" s="109" t="s">
        <v>214</v>
      </c>
      <c r="AE44" s="109" t="s">
        <v>215</v>
      </c>
      <c r="AF44" s="109" t="s">
        <v>216</v>
      </c>
      <c r="AG44" s="109" t="s">
        <v>214</v>
      </c>
      <c r="AH44" s="109" t="s">
        <v>215</v>
      </c>
      <c r="AI44" s="109" t="s">
        <v>216</v>
      </c>
      <c r="AJ44" s="109" t="s">
        <v>214</v>
      </c>
      <c r="AK44" s="109" t="s">
        <v>215</v>
      </c>
      <c r="AL44" s="109" t="s">
        <v>216</v>
      </c>
      <c r="AM44" s="109" t="s">
        <v>214</v>
      </c>
      <c r="AN44" s="109" t="s">
        <v>215</v>
      </c>
      <c r="AO44" s="109" t="s">
        <v>216</v>
      </c>
      <c r="AP44" s="109" t="s">
        <v>214</v>
      </c>
      <c r="AQ44" s="109" t="s">
        <v>215</v>
      </c>
      <c r="AR44" s="109" t="s">
        <v>216</v>
      </c>
      <c r="AS44" s="109" t="s">
        <v>214</v>
      </c>
      <c r="AT44" s="109" t="s">
        <v>215</v>
      </c>
      <c r="AU44" s="109" t="s">
        <v>216</v>
      </c>
      <c r="AV44" s="109" t="s">
        <v>214</v>
      </c>
      <c r="AW44" s="109" t="s">
        <v>215</v>
      </c>
      <c r="AX44" s="109" t="s">
        <v>216</v>
      </c>
      <c r="AY44" s="109" t="s">
        <v>214</v>
      </c>
      <c r="AZ44" s="109" t="s">
        <v>215</v>
      </c>
      <c r="BA44" s="109" t="s">
        <v>216</v>
      </c>
      <c r="BB44" s="109" t="s">
        <v>214</v>
      </c>
      <c r="BC44" s="109" t="s">
        <v>215</v>
      </c>
      <c r="BD44" s="109" t="s">
        <v>216</v>
      </c>
      <c r="BE44" s="109" t="s">
        <v>214</v>
      </c>
      <c r="BF44" s="109" t="s">
        <v>215</v>
      </c>
      <c r="BG44" s="109" t="s">
        <v>216</v>
      </c>
      <c r="BH44" s="109" t="s">
        <v>214</v>
      </c>
      <c r="BI44" s="109" t="s">
        <v>215</v>
      </c>
      <c r="BJ44" s="109" t="s">
        <v>216</v>
      </c>
      <c r="BK44" s="109" t="s">
        <v>214</v>
      </c>
      <c r="BL44" s="109" t="s">
        <v>215</v>
      </c>
      <c r="BM44" s="109" t="s">
        <v>216</v>
      </c>
    </row>
    <row r="45" spans="1:65" ht="15.95" customHeight="1" x14ac:dyDescent="0.2">
      <c r="A45" s="772"/>
      <c r="D45" s="734" t="s">
        <v>210</v>
      </c>
      <c r="E45" s="200"/>
      <c r="F45" s="189">
        <f>SUM(G45:H45)</f>
        <v>35</v>
      </c>
      <c r="G45" s="190">
        <v>35</v>
      </c>
      <c r="H45" s="191">
        <v>0</v>
      </c>
      <c r="I45" s="189">
        <f>SUM(J45:K45)</f>
        <v>35</v>
      </c>
      <c r="J45" s="190">
        <v>35</v>
      </c>
      <c r="K45" s="191">
        <v>0</v>
      </c>
      <c r="L45" s="189">
        <f>SUM(M45:N45)</f>
        <v>35</v>
      </c>
      <c r="M45" s="190">
        <v>34</v>
      </c>
      <c r="N45" s="191">
        <v>1</v>
      </c>
      <c r="O45" s="189">
        <f>SUM(P45:Q45)</f>
        <v>45</v>
      </c>
      <c r="P45" s="190">
        <v>45</v>
      </c>
      <c r="Q45" s="191">
        <v>0</v>
      </c>
      <c r="R45" s="189">
        <f>SUM(S45:T45)</f>
        <v>36</v>
      </c>
      <c r="S45" s="190">
        <v>36</v>
      </c>
      <c r="T45" s="191">
        <v>0</v>
      </c>
      <c r="U45" s="189">
        <f>SUM(V45:W45)</f>
        <v>38</v>
      </c>
      <c r="V45" s="190">
        <v>38</v>
      </c>
      <c r="W45" s="191">
        <v>0</v>
      </c>
      <c r="X45" s="189">
        <v>47</v>
      </c>
      <c r="Y45" s="190">
        <v>47</v>
      </c>
      <c r="Z45" s="191">
        <v>0</v>
      </c>
      <c r="AA45" s="189">
        <v>40</v>
      </c>
      <c r="AB45" s="190">
        <v>39</v>
      </c>
      <c r="AC45" s="191">
        <v>1</v>
      </c>
      <c r="AD45" s="189">
        <v>53</v>
      </c>
      <c r="AE45" s="190">
        <v>52</v>
      </c>
      <c r="AF45" s="191">
        <v>1</v>
      </c>
      <c r="AG45" s="189">
        <v>38</v>
      </c>
      <c r="AH45" s="190">
        <v>38</v>
      </c>
      <c r="AI45" s="191">
        <v>0</v>
      </c>
      <c r="AJ45" s="189">
        <v>50</v>
      </c>
      <c r="AK45" s="197">
        <v>50</v>
      </c>
      <c r="AL45" s="197">
        <v>0</v>
      </c>
      <c r="AM45" s="189">
        <v>76</v>
      </c>
      <c r="AN45" s="197">
        <v>75</v>
      </c>
      <c r="AO45" s="197">
        <v>1</v>
      </c>
      <c r="AP45" s="189">
        <v>70</v>
      </c>
      <c r="AQ45" s="197">
        <v>69</v>
      </c>
      <c r="AR45" s="197">
        <v>1</v>
      </c>
      <c r="AS45" s="189">
        <v>91</v>
      </c>
      <c r="AT45" s="197">
        <v>89</v>
      </c>
      <c r="AU45" s="197">
        <v>2</v>
      </c>
      <c r="AV45" s="189">
        <v>111</v>
      </c>
      <c r="AW45" s="197">
        <v>105</v>
      </c>
      <c r="AX45" s="197">
        <v>6</v>
      </c>
      <c r="AY45" s="189">
        <v>138</v>
      </c>
      <c r="AZ45" s="197">
        <v>129</v>
      </c>
      <c r="BA45" s="197">
        <v>9</v>
      </c>
      <c r="BB45" s="189">
        <v>145</v>
      </c>
      <c r="BC45" s="197">
        <v>136</v>
      </c>
      <c r="BD45" s="197">
        <v>9</v>
      </c>
      <c r="BE45" s="189">
        <v>150</v>
      </c>
      <c r="BF45" s="197">
        <v>149</v>
      </c>
      <c r="BG45" s="197">
        <v>1</v>
      </c>
      <c r="BH45" s="198">
        <v>132</v>
      </c>
      <c r="BI45" s="393">
        <v>126</v>
      </c>
      <c r="BJ45" s="190">
        <v>6</v>
      </c>
      <c r="BK45" s="198">
        <v>177</v>
      </c>
      <c r="BL45" s="393">
        <v>169</v>
      </c>
      <c r="BM45" s="190">
        <v>8</v>
      </c>
    </row>
    <row r="46" spans="1:65" ht="15.95" customHeight="1" x14ac:dyDescent="0.2">
      <c r="A46" s="772"/>
      <c r="D46" s="735" t="s">
        <v>211</v>
      </c>
      <c r="E46" s="34"/>
      <c r="F46" s="184">
        <f>SUM(G46:H46)</f>
        <v>27</v>
      </c>
      <c r="G46" s="185">
        <v>27</v>
      </c>
      <c r="H46" s="175">
        <v>0</v>
      </c>
      <c r="I46" s="184">
        <f>SUM(J46:K46)</f>
        <v>19</v>
      </c>
      <c r="J46" s="185">
        <v>19</v>
      </c>
      <c r="K46" s="175">
        <v>0</v>
      </c>
      <c r="L46" s="184">
        <f>SUM(M46:N46)</f>
        <v>20</v>
      </c>
      <c r="M46" s="185">
        <v>19</v>
      </c>
      <c r="N46" s="175">
        <v>1</v>
      </c>
      <c r="O46" s="184">
        <f>SUM(P46:Q46)</f>
        <v>25</v>
      </c>
      <c r="P46" s="185">
        <v>25</v>
      </c>
      <c r="Q46" s="175">
        <v>0</v>
      </c>
      <c r="R46" s="184">
        <f>SUM(S46:T46)</f>
        <v>24</v>
      </c>
      <c r="S46" s="185">
        <v>24</v>
      </c>
      <c r="T46" s="175">
        <v>0</v>
      </c>
      <c r="U46" s="184">
        <f>SUM(V46:W46)</f>
        <v>24</v>
      </c>
      <c r="V46" s="185">
        <v>24</v>
      </c>
      <c r="W46" s="175">
        <v>0</v>
      </c>
      <c r="X46" s="184">
        <v>33</v>
      </c>
      <c r="Y46" s="185">
        <v>33</v>
      </c>
      <c r="Z46" s="175">
        <v>0</v>
      </c>
      <c r="AA46" s="184">
        <v>18</v>
      </c>
      <c r="AB46" s="185">
        <v>17</v>
      </c>
      <c r="AC46" s="175">
        <v>1</v>
      </c>
      <c r="AD46" s="184">
        <v>34</v>
      </c>
      <c r="AE46" s="185">
        <v>34</v>
      </c>
      <c r="AF46" s="175">
        <v>0</v>
      </c>
      <c r="AG46" s="184">
        <v>23</v>
      </c>
      <c r="AH46" s="185">
        <v>23</v>
      </c>
      <c r="AI46" s="175">
        <v>0</v>
      </c>
      <c r="AJ46" s="144">
        <v>32</v>
      </c>
      <c r="AK46" s="143">
        <v>32</v>
      </c>
      <c r="AL46" s="143">
        <v>0</v>
      </c>
      <c r="AM46" s="144">
        <v>47</v>
      </c>
      <c r="AN46" s="143">
        <v>46</v>
      </c>
      <c r="AO46" s="143">
        <v>1</v>
      </c>
      <c r="AP46" s="144">
        <v>36</v>
      </c>
      <c r="AQ46" s="143">
        <v>35</v>
      </c>
      <c r="AR46" s="143">
        <v>1</v>
      </c>
      <c r="AS46" s="144">
        <v>60</v>
      </c>
      <c r="AT46" s="143">
        <v>58</v>
      </c>
      <c r="AU46" s="143">
        <v>2</v>
      </c>
      <c r="AV46" s="144">
        <v>67</v>
      </c>
      <c r="AW46" s="143">
        <v>63</v>
      </c>
      <c r="AX46" s="143">
        <v>4</v>
      </c>
      <c r="AY46" s="144">
        <v>77</v>
      </c>
      <c r="AZ46" s="143">
        <v>70</v>
      </c>
      <c r="BA46" s="143">
        <v>7</v>
      </c>
      <c r="BB46" s="144">
        <v>77</v>
      </c>
      <c r="BC46" s="143">
        <v>75</v>
      </c>
      <c r="BD46" s="143">
        <v>2</v>
      </c>
      <c r="BE46" s="144">
        <v>73</v>
      </c>
      <c r="BF46" s="143">
        <v>72</v>
      </c>
      <c r="BG46" s="143">
        <v>1</v>
      </c>
      <c r="BH46" s="184">
        <v>75</v>
      </c>
      <c r="BI46" s="185">
        <v>70</v>
      </c>
      <c r="BJ46" s="185">
        <v>5</v>
      </c>
      <c r="BK46" s="184">
        <v>115</v>
      </c>
      <c r="BL46" s="185">
        <v>110</v>
      </c>
      <c r="BM46" s="185">
        <v>5</v>
      </c>
    </row>
    <row r="47" spans="1:65" ht="15.95" customHeight="1" x14ac:dyDescent="0.2">
      <c r="A47" s="772"/>
      <c r="C47" s="28"/>
      <c r="D47" s="736" t="s">
        <v>227</v>
      </c>
      <c r="E47" s="28"/>
      <c r="F47" s="28"/>
      <c r="G47" s="28"/>
      <c r="H47" s="28"/>
      <c r="I47" s="28"/>
      <c r="J47" s="28"/>
      <c r="K47" s="28"/>
      <c r="L47" s="28"/>
      <c r="BK47" s="57"/>
    </row>
    <row r="48" spans="1:65" ht="15.95" customHeight="1" x14ac:dyDescent="0.2">
      <c r="A48" s="772"/>
      <c r="C48" s="28"/>
      <c r="D48" s="118" t="s">
        <v>228</v>
      </c>
      <c r="E48" s="28"/>
      <c r="F48" s="28"/>
      <c r="G48" s="28"/>
      <c r="H48" s="28"/>
      <c r="I48" s="28"/>
      <c r="J48" s="28"/>
      <c r="K48" s="28"/>
      <c r="L48" s="28"/>
      <c r="Y48" s="57"/>
      <c r="BK48" s="57"/>
    </row>
    <row r="49" spans="1:65" ht="15.95" customHeight="1" x14ac:dyDescent="0.2">
      <c r="D49" s="737" t="s">
        <v>213</v>
      </c>
      <c r="BK49" s="57"/>
    </row>
    <row r="50" spans="1:65" ht="15.95" customHeight="1" x14ac:dyDescent="0.2">
      <c r="D50" s="67"/>
      <c r="BK50" s="57"/>
    </row>
    <row r="51" spans="1:65" ht="15.75" customHeight="1" x14ac:dyDescent="0.2">
      <c r="D51" s="242" t="s">
        <v>229</v>
      </c>
      <c r="BK51" s="57"/>
    </row>
    <row r="52" spans="1:65" ht="6.95" customHeight="1" x14ac:dyDescent="0.2">
      <c r="BK52" s="57"/>
    </row>
    <row r="53" spans="1:65" ht="15.95" customHeight="1" x14ac:dyDescent="0.2">
      <c r="D53" s="119"/>
      <c r="E53" s="153"/>
      <c r="F53" s="153"/>
      <c r="G53" s="153"/>
      <c r="H53" s="153"/>
      <c r="I53" s="180"/>
      <c r="J53" s="180"/>
      <c r="K53" s="181"/>
      <c r="L53" s="96">
        <v>2007</v>
      </c>
      <c r="M53" s="96"/>
      <c r="N53" s="97"/>
      <c r="O53" s="95">
        <v>2008</v>
      </c>
      <c r="P53" s="96"/>
      <c r="Q53" s="97"/>
      <c r="R53" s="95">
        <v>2009</v>
      </c>
      <c r="S53" s="96"/>
      <c r="T53" s="97"/>
      <c r="U53" s="95">
        <v>2010</v>
      </c>
      <c r="V53" s="96"/>
      <c r="W53" s="97"/>
      <c r="X53" s="95">
        <v>2011</v>
      </c>
      <c r="Y53" s="96"/>
      <c r="Z53" s="97"/>
      <c r="AA53" s="95">
        <v>2012</v>
      </c>
      <c r="AB53" s="96"/>
      <c r="AC53" s="97"/>
      <c r="AD53" s="95">
        <v>2013</v>
      </c>
      <c r="AE53" s="96"/>
      <c r="AF53" s="97"/>
      <c r="AG53" s="95">
        <v>2014</v>
      </c>
      <c r="AH53" s="96"/>
      <c r="AI53" s="97"/>
      <c r="AJ53" s="51">
        <v>2015</v>
      </c>
      <c r="AK53" s="52"/>
      <c r="AL53" s="53"/>
      <c r="AM53" s="51">
        <v>2016</v>
      </c>
      <c r="AN53" s="52"/>
      <c r="AO53" s="53"/>
      <c r="AP53" s="51">
        <v>2017</v>
      </c>
      <c r="AQ53" s="52"/>
      <c r="AR53" s="53"/>
      <c r="AS53" s="51">
        <v>2018</v>
      </c>
      <c r="AT53" s="52"/>
      <c r="AU53" s="53"/>
      <c r="AV53" s="51">
        <v>2019</v>
      </c>
      <c r="AW53" s="52"/>
      <c r="AX53" s="53"/>
      <c r="AY53" s="51">
        <v>2020</v>
      </c>
      <c r="AZ53" s="52"/>
      <c r="BA53" s="53"/>
      <c r="BB53" s="51">
        <v>2021</v>
      </c>
      <c r="BC53" s="52"/>
      <c r="BD53" s="53"/>
      <c r="BE53" s="51">
        <v>2022</v>
      </c>
      <c r="BF53" s="146"/>
      <c r="BG53" s="79"/>
      <c r="BH53" s="417"/>
      <c r="BI53" s="418">
        <v>2023</v>
      </c>
      <c r="BJ53" s="149"/>
      <c r="BK53" s="417"/>
      <c r="BL53" s="418">
        <v>2024</v>
      </c>
      <c r="BM53" s="149"/>
    </row>
    <row r="54" spans="1:65" ht="15.95" customHeight="1" x14ac:dyDescent="0.2">
      <c r="A54" s="772"/>
      <c r="B54" s="57"/>
      <c r="D54" s="399"/>
      <c r="E54" s="397"/>
      <c r="F54" s="397"/>
      <c r="G54" s="397"/>
      <c r="H54" s="397"/>
      <c r="I54" s="179"/>
      <c r="J54" s="179"/>
      <c r="K54" s="182"/>
      <c r="L54" s="396" t="s">
        <v>65</v>
      </c>
      <c r="M54" s="92" t="s">
        <v>66</v>
      </c>
      <c r="N54" s="92" t="s">
        <v>67</v>
      </c>
      <c r="O54" s="92" t="s">
        <v>65</v>
      </c>
      <c r="P54" s="92" t="s">
        <v>66</v>
      </c>
      <c r="Q54" s="92" t="s">
        <v>67</v>
      </c>
      <c r="R54" s="92" t="s">
        <v>65</v>
      </c>
      <c r="S54" s="92" t="s">
        <v>66</v>
      </c>
      <c r="T54" s="92" t="s">
        <v>67</v>
      </c>
      <c r="U54" s="92" t="s">
        <v>65</v>
      </c>
      <c r="V54" s="92" t="s">
        <v>66</v>
      </c>
      <c r="W54" s="92" t="s">
        <v>67</v>
      </c>
      <c r="X54" s="92" t="s">
        <v>65</v>
      </c>
      <c r="Y54" s="92" t="s">
        <v>66</v>
      </c>
      <c r="Z54" s="92" t="s">
        <v>67</v>
      </c>
      <c r="AA54" s="109" t="s">
        <v>214</v>
      </c>
      <c r="AB54" s="109" t="s">
        <v>215</v>
      </c>
      <c r="AC54" s="109" t="s">
        <v>216</v>
      </c>
      <c r="AD54" s="109" t="s">
        <v>214</v>
      </c>
      <c r="AE54" s="109" t="s">
        <v>215</v>
      </c>
      <c r="AF54" s="109" t="s">
        <v>216</v>
      </c>
      <c r="AG54" s="109" t="s">
        <v>214</v>
      </c>
      <c r="AH54" s="109" t="s">
        <v>215</v>
      </c>
      <c r="AI54" s="109" t="s">
        <v>216</v>
      </c>
      <c r="AJ54" s="109" t="s">
        <v>214</v>
      </c>
      <c r="AK54" s="109" t="s">
        <v>215</v>
      </c>
      <c r="AL54" s="109" t="s">
        <v>216</v>
      </c>
      <c r="AM54" s="109" t="s">
        <v>214</v>
      </c>
      <c r="AN54" s="109" t="s">
        <v>215</v>
      </c>
      <c r="AO54" s="109" t="s">
        <v>216</v>
      </c>
      <c r="AP54" s="109" t="s">
        <v>214</v>
      </c>
      <c r="AQ54" s="109" t="s">
        <v>215</v>
      </c>
      <c r="AR54" s="109" t="s">
        <v>216</v>
      </c>
      <c r="AS54" s="109" t="s">
        <v>214</v>
      </c>
      <c r="AT54" s="109" t="s">
        <v>215</v>
      </c>
      <c r="AU54" s="109" t="s">
        <v>216</v>
      </c>
      <c r="AV54" s="109" t="s">
        <v>214</v>
      </c>
      <c r="AW54" s="109" t="s">
        <v>215</v>
      </c>
      <c r="AX54" s="109" t="s">
        <v>216</v>
      </c>
      <c r="AY54" s="109" t="s">
        <v>214</v>
      </c>
      <c r="AZ54" s="109" t="s">
        <v>215</v>
      </c>
      <c r="BA54" s="109" t="s">
        <v>216</v>
      </c>
      <c r="BB54" s="109" t="s">
        <v>214</v>
      </c>
      <c r="BC54" s="109" t="s">
        <v>215</v>
      </c>
      <c r="BD54" s="109" t="s">
        <v>216</v>
      </c>
      <c r="BE54" s="109" t="s">
        <v>214</v>
      </c>
      <c r="BF54" s="109" t="s">
        <v>215</v>
      </c>
      <c r="BG54" s="109" t="s">
        <v>216</v>
      </c>
      <c r="BH54" s="109" t="s">
        <v>214</v>
      </c>
      <c r="BI54" s="109" t="s">
        <v>215</v>
      </c>
      <c r="BJ54" s="109" t="s">
        <v>216</v>
      </c>
      <c r="BK54" s="109" t="s">
        <v>214</v>
      </c>
      <c r="BL54" s="109" t="s">
        <v>215</v>
      </c>
      <c r="BM54" s="109" t="s">
        <v>216</v>
      </c>
    </row>
    <row r="55" spans="1:65" ht="15.95" customHeight="1" x14ac:dyDescent="0.2">
      <c r="A55" s="772"/>
      <c r="D55" s="734" t="s">
        <v>210</v>
      </c>
      <c r="E55" s="400"/>
      <c r="F55" s="400"/>
      <c r="G55" s="400"/>
      <c r="H55" s="401"/>
      <c r="I55" s="177"/>
      <c r="J55" s="177"/>
      <c r="K55" s="178"/>
      <c r="L55" s="398">
        <v>24</v>
      </c>
      <c r="M55" s="192">
        <v>23</v>
      </c>
      <c r="N55" s="192">
        <v>1</v>
      </c>
      <c r="O55" s="210">
        <v>35</v>
      </c>
      <c r="P55" s="192">
        <v>29</v>
      </c>
      <c r="Q55" s="192">
        <v>6</v>
      </c>
      <c r="R55" s="210">
        <v>42</v>
      </c>
      <c r="S55" s="192">
        <v>37</v>
      </c>
      <c r="T55" s="192">
        <v>5</v>
      </c>
      <c r="U55" s="210">
        <v>54</v>
      </c>
      <c r="V55" s="192">
        <v>49</v>
      </c>
      <c r="W55" s="192">
        <v>5</v>
      </c>
      <c r="X55" s="210">
        <v>72</v>
      </c>
      <c r="Y55" s="192">
        <v>59</v>
      </c>
      <c r="Z55" s="192">
        <v>13</v>
      </c>
      <c r="AA55" s="210">
        <v>42</v>
      </c>
      <c r="AB55" s="192">
        <v>35</v>
      </c>
      <c r="AC55" s="192">
        <v>7</v>
      </c>
      <c r="AD55" s="210">
        <v>60</v>
      </c>
      <c r="AE55" s="192">
        <v>50</v>
      </c>
      <c r="AF55" s="192">
        <v>10</v>
      </c>
      <c r="AG55" s="210">
        <v>67</v>
      </c>
      <c r="AH55" s="192">
        <v>55</v>
      </c>
      <c r="AI55" s="192">
        <v>12</v>
      </c>
      <c r="AJ55" s="189">
        <v>79</v>
      </c>
      <c r="AK55" s="197">
        <v>70</v>
      </c>
      <c r="AL55" s="197">
        <v>9</v>
      </c>
      <c r="AM55" s="189">
        <v>103</v>
      </c>
      <c r="AN55" s="197">
        <v>88</v>
      </c>
      <c r="AO55" s="197">
        <v>15</v>
      </c>
      <c r="AP55" s="189">
        <v>118</v>
      </c>
      <c r="AQ55" s="197">
        <v>100</v>
      </c>
      <c r="AR55" s="197">
        <v>18</v>
      </c>
      <c r="AS55" s="189">
        <v>102</v>
      </c>
      <c r="AT55" s="197">
        <v>82</v>
      </c>
      <c r="AU55" s="197">
        <v>20</v>
      </c>
      <c r="AV55" s="189">
        <v>114</v>
      </c>
      <c r="AW55" s="197">
        <v>92</v>
      </c>
      <c r="AX55" s="197">
        <v>22</v>
      </c>
      <c r="AY55" s="189">
        <v>109</v>
      </c>
      <c r="AZ55" s="197">
        <v>94</v>
      </c>
      <c r="BA55" s="197">
        <v>15</v>
      </c>
      <c r="BB55" s="189">
        <v>95</v>
      </c>
      <c r="BC55" s="197">
        <v>84</v>
      </c>
      <c r="BD55" s="197">
        <v>11</v>
      </c>
      <c r="BE55" s="189">
        <v>89</v>
      </c>
      <c r="BF55" s="197">
        <v>77</v>
      </c>
      <c r="BG55" s="197">
        <v>12</v>
      </c>
      <c r="BH55" s="198">
        <v>104</v>
      </c>
      <c r="BI55" s="393">
        <v>92</v>
      </c>
      <c r="BJ55" s="190">
        <v>12</v>
      </c>
      <c r="BK55" s="198">
        <v>91</v>
      </c>
      <c r="BL55" s="393">
        <v>78</v>
      </c>
      <c r="BM55" s="190">
        <v>13</v>
      </c>
    </row>
    <row r="56" spans="1:65" ht="15.95" customHeight="1" x14ac:dyDescent="0.2">
      <c r="A56" s="772"/>
      <c r="D56" s="735" t="s">
        <v>211</v>
      </c>
      <c r="E56" s="150"/>
      <c r="F56" s="150"/>
      <c r="G56" s="150"/>
      <c r="H56" s="30"/>
      <c r="I56" s="30"/>
      <c r="J56" s="30"/>
      <c r="K56" s="34"/>
      <c r="L56" s="187">
        <v>11</v>
      </c>
      <c r="M56" s="185">
        <v>11</v>
      </c>
      <c r="N56" s="175">
        <v>0</v>
      </c>
      <c r="O56" s="184">
        <v>22</v>
      </c>
      <c r="P56" s="185">
        <v>17</v>
      </c>
      <c r="Q56" s="175">
        <v>5</v>
      </c>
      <c r="R56" s="184">
        <v>31</v>
      </c>
      <c r="S56" s="185">
        <v>28</v>
      </c>
      <c r="T56" s="175">
        <v>3</v>
      </c>
      <c r="U56" s="184">
        <v>31</v>
      </c>
      <c r="V56" s="185">
        <v>27</v>
      </c>
      <c r="W56" s="175">
        <v>4</v>
      </c>
      <c r="X56" s="184">
        <v>40</v>
      </c>
      <c r="Y56" s="185">
        <v>30</v>
      </c>
      <c r="Z56" s="175">
        <v>10</v>
      </c>
      <c r="AA56" s="184">
        <v>23</v>
      </c>
      <c r="AB56" s="185">
        <v>18</v>
      </c>
      <c r="AC56" s="175">
        <v>5</v>
      </c>
      <c r="AD56" s="184">
        <v>37</v>
      </c>
      <c r="AE56" s="185">
        <v>32</v>
      </c>
      <c r="AF56" s="175">
        <v>5</v>
      </c>
      <c r="AG56" s="184">
        <v>39</v>
      </c>
      <c r="AH56" s="185">
        <v>33</v>
      </c>
      <c r="AI56" s="175">
        <v>6</v>
      </c>
      <c r="AJ56" s="144">
        <v>56</v>
      </c>
      <c r="AK56" s="143">
        <v>51</v>
      </c>
      <c r="AL56" s="143">
        <v>5</v>
      </c>
      <c r="AM56" s="144">
        <v>67</v>
      </c>
      <c r="AN56" s="143">
        <v>58</v>
      </c>
      <c r="AO56" s="143">
        <v>9</v>
      </c>
      <c r="AP56" s="144">
        <v>61</v>
      </c>
      <c r="AQ56" s="143">
        <v>49</v>
      </c>
      <c r="AR56" s="143">
        <v>12</v>
      </c>
      <c r="AS56" s="144">
        <v>68</v>
      </c>
      <c r="AT56" s="143">
        <v>55</v>
      </c>
      <c r="AU56" s="143">
        <v>13</v>
      </c>
      <c r="AV56" s="144">
        <v>71</v>
      </c>
      <c r="AW56" s="143">
        <v>56</v>
      </c>
      <c r="AX56" s="143">
        <v>15</v>
      </c>
      <c r="AY56" s="144">
        <v>50</v>
      </c>
      <c r="AZ56" s="143">
        <v>42</v>
      </c>
      <c r="BA56" s="143">
        <v>8</v>
      </c>
      <c r="BB56" s="144">
        <v>50</v>
      </c>
      <c r="BC56" s="143">
        <v>45</v>
      </c>
      <c r="BD56" s="143">
        <v>5</v>
      </c>
      <c r="BE56" s="144">
        <v>53</v>
      </c>
      <c r="BF56" s="143">
        <v>46</v>
      </c>
      <c r="BG56" s="143">
        <v>7</v>
      </c>
      <c r="BH56" s="184">
        <v>62</v>
      </c>
      <c r="BI56" s="185">
        <v>56</v>
      </c>
      <c r="BJ56" s="185">
        <v>6</v>
      </c>
      <c r="BK56" s="184">
        <v>53</v>
      </c>
      <c r="BL56" s="185">
        <v>46</v>
      </c>
      <c r="BM56" s="185">
        <v>7</v>
      </c>
    </row>
    <row r="57" spans="1:65" ht="15.95" customHeight="1" x14ac:dyDescent="0.2">
      <c r="A57" s="772"/>
      <c r="C57" s="28"/>
      <c r="D57" s="736" t="s">
        <v>227</v>
      </c>
      <c r="E57" s="28"/>
      <c r="F57" s="28"/>
      <c r="G57" s="28"/>
      <c r="H57" s="28"/>
      <c r="I57" s="28"/>
      <c r="J57" s="28"/>
      <c r="K57" s="28"/>
      <c r="L57" s="28"/>
    </row>
    <row r="58" spans="1:65" ht="15.95" customHeight="1" x14ac:dyDescent="0.2">
      <c r="A58" s="772"/>
      <c r="C58" s="28"/>
      <c r="D58" s="737" t="s">
        <v>213</v>
      </c>
      <c r="E58" s="28"/>
      <c r="F58" s="28"/>
      <c r="G58" s="28"/>
      <c r="H58" s="28"/>
      <c r="I58" s="28"/>
      <c r="J58" s="28"/>
      <c r="K58" s="28"/>
      <c r="L58" s="28"/>
    </row>
    <row r="59" spans="1:65" ht="15.95" customHeight="1" x14ac:dyDescent="0.2">
      <c r="D59" s="66"/>
    </row>
    <row r="60" spans="1:65" ht="15.95" customHeight="1" x14ac:dyDescent="0.2">
      <c r="B60" s="57"/>
      <c r="D60" s="242" t="s">
        <v>230</v>
      </c>
      <c r="BK60" s="57"/>
    </row>
    <row r="61" spans="1:65" ht="6.95" customHeight="1" x14ac:dyDescent="0.2">
      <c r="BK61" s="57"/>
    </row>
    <row r="62" spans="1:65" ht="15.95" customHeight="1" x14ac:dyDescent="0.2">
      <c r="D62" s="93"/>
      <c r="E62" s="62"/>
      <c r="F62" s="95">
        <v>2005</v>
      </c>
      <c r="G62" s="96"/>
      <c r="H62" s="97"/>
      <c r="I62" s="95">
        <v>2006</v>
      </c>
      <c r="J62" s="96"/>
      <c r="K62" s="97"/>
      <c r="L62" s="95">
        <v>2007</v>
      </c>
      <c r="M62" s="96"/>
      <c r="N62" s="97"/>
      <c r="O62" s="95">
        <v>2008</v>
      </c>
      <c r="P62" s="96"/>
      <c r="Q62" s="97"/>
      <c r="R62" s="95">
        <v>2009</v>
      </c>
      <c r="S62" s="96"/>
      <c r="T62" s="97"/>
      <c r="U62" s="95">
        <v>2010</v>
      </c>
      <c r="V62" s="96"/>
      <c r="W62" s="97"/>
      <c r="X62" s="95">
        <v>2011</v>
      </c>
      <c r="Y62" s="96"/>
      <c r="Z62" s="97"/>
      <c r="AA62" s="95">
        <v>2012</v>
      </c>
      <c r="AB62" s="96"/>
      <c r="AC62" s="60"/>
      <c r="AD62" s="95">
        <v>2013</v>
      </c>
      <c r="AE62" s="96"/>
      <c r="AF62" s="60"/>
      <c r="AG62" s="95">
        <v>2014</v>
      </c>
      <c r="AH62" s="96"/>
      <c r="AI62" s="60"/>
      <c r="AJ62" s="51">
        <v>2015</v>
      </c>
      <c r="AK62" s="148"/>
      <c r="AL62" s="79"/>
      <c r="AM62" s="51">
        <v>2016</v>
      </c>
      <c r="AN62" s="148"/>
      <c r="AO62" s="79"/>
      <c r="AP62" s="51">
        <v>2017</v>
      </c>
      <c r="AQ62" s="148"/>
      <c r="AR62" s="79"/>
      <c r="AS62" s="51">
        <v>2018</v>
      </c>
      <c r="AT62" s="148"/>
      <c r="AU62" s="79"/>
      <c r="AV62" s="51">
        <v>2019</v>
      </c>
      <c r="AW62" s="148"/>
      <c r="AX62" s="79"/>
      <c r="AY62" s="51">
        <v>2020</v>
      </c>
      <c r="AZ62" s="148"/>
      <c r="BA62" s="79"/>
      <c r="BB62" s="51">
        <v>2021</v>
      </c>
      <c r="BC62" s="148"/>
      <c r="BD62" s="79"/>
      <c r="BE62" s="51">
        <v>2022</v>
      </c>
      <c r="BF62" s="148"/>
      <c r="BG62" s="79"/>
      <c r="BH62" s="417"/>
      <c r="BI62" s="418">
        <v>2023</v>
      </c>
      <c r="BJ62" s="149"/>
      <c r="BK62" s="417"/>
      <c r="BL62" s="418">
        <v>2024</v>
      </c>
      <c r="BM62" s="149"/>
    </row>
    <row r="63" spans="1:65" ht="15.95" customHeight="1" x14ac:dyDescent="0.2">
      <c r="A63" s="772"/>
      <c r="D63" s="98"/>
      <c r="E63" s="63"/>
      <c r="F63" s="92" t="s">
        <v>65</v>
      </c>
      <c r="G63" s="92" t="s">
        <v>66</v>
      </c>
      <c r="H63" s="92" t="s">
        <v>67</v>
      </c>
      <c r="I63" s="92" t="s">
        <v>65</v>
      </c>
      <c r="J63" s="92" t="s">
        <v>66</v>
      </c>
      <c r="K63" s="92" t="s">
        <v>67</v>
      </c>
      <c r="L63" s="92" t="s">
        <v>65</v>
      </c>
      <c r="M63" s="92" t="s">
        <v>66</v>
      </c>
      <c r="N63" s="92" t="s">
        <v>67</v>
      </c>
      <c r="O63" s="92" t="s">
        <v>65</v>
      </c>
      <c r="P63" s="92" t="s">
        <v>66</v>
      </c>
      <c r="Q63" s="92" t="s">
        <v>67</v>
      </c>
      <c r="R63" s="92" t="s">
        <v>65</v>
      </c>
      <c r="S63" s="92" t="s">
        <v>66</v>
      </c>
      <c r="T63" s="92" t="s">
        <v>67</v>
      </c>
      <c r="U63" s="92" t="s">
        <v>65</v>
      </c>
      <c r="V63" s="92" t="s">
        <v>66</v>
      </c>
      <c r="W63" s="92" t="s">
        <v>67</v>
      </c>
      <c r="X63" s="92" t="s">
        <v>65</v>
      </c>
      <c r="Y63" s="92" t="s">
        <v>66</v>
      </c>
      <c r="Z63" s="92" t="s">
        <v>67</v>
      </c>
      <c r="AA63" s="109" t="s">
        <v>214</v>
      </c>
      <c r="AB63" s="109" t="s">
        <v>215</v>
      </c>
      <c r="AC63" s="109" t="s">
        <v>216</v>
      </c>
      <c r="AD63" s="109" t="s">
        <v>214</v>
      </c>
      <c r="AE63" s="109" t="s">
        <v>215</v>
      </c>
      <c r="AF63" s="109" t="s">
        <v>216</v>
      </c>
      <c r="AG63" s="109" t="s">
        <v>214</v>
      </c>
      <c r="AH63" s="109" t="s">
        <v>215</v>
      </c>
      <c r="AI63" s="109" t="s">
        <v>216</v>
      </c>
      <c r="AJ63" s="109" t="s">
        <v>214</v>
      </c>
      <c r="AK63" s="109" t="s">
        <v>215</v>
      </c>
      <c r="AL63" s="109" t="s">
        <v>216</v>
      </c>
      <c r="AM63" s="109" t="s">
        <v>214</v>
      </c>
      <c r="AN63" s="109" t="s">
        <v>215</v>
      </c>
      <c r="AO63" s="109" t="s">
        <v>216</v>
      </c>
      <c r="AP63" s="109" t="s">
        <v>214</v>
      </c>
      <c r="AQ63" s="109" t="s">
        <v>215</v>
      </c>
      <c r="AR63" s="109" t="s">
        <v>216</v>
      </c>
      <c r="AS63" s="109" t="s">
        <v>214</v>
      </c>
      <c r="AT63" s="109" t="s">
        <v>215</v>
      </c>
      <c r="AU63" s="109" t="s">
        <v>216</v>
      </c>
      <c r="AV63" s="109" t="s">
        <v>214</v>
      </c>
      <c r="AW63" s="109" t="s">
        <v>215</v>
      </c>
      <c r="AX63" s="109" t="s">
        <v>216</v>
      </c>
      <c r="AY63" s="109" t="s">
        <v>214</v>
      </c>
      <c r="AZ63" s="109" t="s">
        <v>215</v>
      </c>
      <c r="BA63" s="109" t="s">
        <v>216</v>
      </c>
      <c r="BB63" s="109" t="s">
        <v>214</v>
      </c>
      <c r="BC63" s="109" t="s">
        <v>215</v>
      </c>
      <c r="BD63" s="109" t="s">
        <v>216</v>
      </c>
      <c r="BE63" s="109" t="s">
        <v>214</v>
      </c>
      <c r="BF63" s="109" t="s">
        <v>215</v>
      </c>
      <c r="BG63" s="109" t="s">
        <v>216</v>
      </c>
      <c r="BH63" s="109" t="s">
        <v>214</v>
      </c>
      <c r="BI63" s="109" t="s">
        <v>215</v>
      </c>
      <c r="BJ63" s="109" t="s">
        <v>216</v>
      </c>
      <c r="BK63" s="109" t="s">
        <v>214</v>
      </c>
      <c r="BL63" s="109" t="s">
        <v>215</v>
      </c>
      <c r="BM63" s="109" t="s">
        <v>216</v>
      </c>
    </row>
    <row r="64" spans="1:65" ht="15.95" customHeight="1" x14ac:dyDescent="0.2">
      <c r="A64" s="772"/>
      <c r="B64" s="57"/>
      <c r="D64" s="734" t="s">
        <v>210</v>
      </c>
      <c r="E64" s="200"/>
      <c r="F64" s="189">
        <f>SUM(G64:H64)</f>
        <v>44</v>
      </c>
      <c r="G64" s="190">
        <v>0</v>
      </c>
      <c r="H64" s="191">
        <v>44</v>
      </c>
      <c r="I64" s="189">
        <f>SUM(J64:K64)</f>
        <v>55</v>
      </c>
      <c r="J64" s="190">
        <v>3</v>
      </c>
      <c r="K64" s="191">
        <v>52</v>
      </c>
      <c r="L64" s="189">
        <f>SUM(M64:N64)</f>
        <v>56</v>
      </c>
      <c r="M64" s="190">
        <v>8</v>
      </c>
      <c r="N64" s="191">
        <v>48</v>
      </c>
      <c r="O64" s="189">
        <f>SUM(P64:Q64)</f>
        <v>68</v>
      </c>
      <c r="P64" s="190">
        <v>6</v>
      </c>
      <c r="Q64" s="191">
        <v>62</v>
      </c>
      <c r="R64" s="189">
        <f>SUM(S64:T64)</f>
        <v>64</v>
      </c>
      <c r="S64" s="190">
        <v>3</v>
      </c>
      <c r="T64" s="191">
        <v>61</v>
      </c>
      <c r="U64" s="189">
        <f>SUM(V64:W64)</f>
        <v>89</v>
      </c>
      <c r="V64" s="190">
        <v>7</v>
      </c>
      <c r="W64" s="191">
        <v>82</v>
      </c>
      <c r="X64" s="189">
        <v>124</v>
      </c>
      <c r="Y64" s="190">
        <v>7</v>
      </c>
      <c r="Z64" s="191">
        <v>117</v>
      </c>
      <c r="AA64" s="189">
        <v>99</v>
      </c>
      <c r="AB64" s="190">
        <v>7</v>
      </c>
      <c r="AC64" s="191">
        <v>92</v>
      </c>
      <c r="AD64" s="189">
        <v>123</v>
      </c>
      <c r="AE64" s="190">
        <v>15</v>
      </c>
      <c r="AF64" s="191">
        <v>108</v>
      </c>
      <c r="AG64" s="189">
        <v>122</v>
      </c>
      <c r="AH64" s="190">
        <v>19</v>
      </c>
      <c r="AI64" s="191">
        <v>103</v>
      </c>
      <c r="AJ64" s="189">
        <v>117</v>
      </c>
      <c r="AK64" s="197">
        <v>21</v>
      </c>
      <c r="AL64" s="197">
        <v>96</v>
      </c>
      <c r="AM64" s="189">
        <v>110</v>
      </c>
      <c r="AN64" s="197">
        <v>26</v>
      </c>
      <c r="AO64" s="197">
        <v>84</v>
      </c>
      <c r="AP64" s="189">
        <v>113</v>
      </c>
      <c r="AQ64" s="197">
        <v>33</v>
      </c>
      <c r="AR64" s="197">
        <v>80</v>
      </c>
      <c r="AS64" s="189">
        <v>118</v>
      </c>
      <c r="AT64" s="197">
        <v>39</v>
      </c>
      <c r="AU64" s="197">
        <v>79</v>
      </c>
      <c r="AV64" s="189">
        <v>97</v>
      </c>
      <c r="AW64" s="197">
        <v>30</v>
      </c>
      <c r="AX64" s="197">
        <v>67</v>
      </c>
      <c r="AY64" s="189">
        <v>86</v>
      </c>
      <c r="AZ64" s="197">
        <v>23</v>
      </c>
      <c r="BA64" s="197">
        <v>63</v>
      </c>
      <c r="BB64" s="189">
        <v>63</v>
      </c>
      <c r="BC64" s="197">
        <v>18</v>
      </c>
      <c r="BD64" s="197">
        <v>45</v>
      </c>
      <c r="BE64" s="189">
        <v>62</v>
      </c>
      <c r="BF64" s="197">
        <v>8</v>
      </c>
      <c r="BG64" s="197">
        <v>54</v>
      </c>
      <c r="BH64" s="198">
        <v>71</v>
      </c>
      <c r="BI64" s="393">
        <v>4</v>
      </c>
      <c r="BJ64" s="190">
        <v>67</v>
      </c>
      <c r="BK64" s="198">
        <v>50</v>
      </c>
      <c r="BL64" s="393">
        <v>1</v>
      </c>
      <c r="BM64" s="190">
        <v>49</v>
      </c>
    </row>
    <row r="65" spans="1:65" ht="15.95" customHeight="1" x14ac:dyDescent="0.2">
      <c r="A65" s="772"/>
      <c r="D65" s="735" t="s">
        <v>211</v>
      </c>
      <c r="E65" s="34"/>
      <c r="F65" s="184">
        <f>SUM(G65:H65)</f>
        <v>29</v>
      </c>
      <c r="G65" s="185">
        <v>0</v>
      </c>
      <c r="H65" s="175">
        <v>29</v>
      </c>
      <c r="I65" s="184">
        <f>SUM(J65:K65)</f>
        <v>42</v>
      </c>
      <c r="J65" s="185">
        <v>3</v>
      </c>
      <c r="K65" s="175">
        <v>39</v>
      </c>
      <c r="L65" s="184">
        <f>SUM(M65:N65)</f>
        <v>41</v>
      </c>
      <c r="M65" s="185">
        <v>7</v>
      </c>
      <c r="N65" s="175">
        <v>34</v>
      </c>
      <c r="O65" s="184">
        <f>SUM(P65:Q65)</f>
        <v>49</v>
      </c>
      <c r="P65" s="185">
        <v>3</v>
      </c>
      <c r="Q65" s="175">
        <v>46</v>
      </c>
      <c r="R65" s="184">
        <f>SUM(S65:T65)</f>
        <v>44</v>
      </c>
      <c r="S65" s="185">
        <v>3</v>
      </c>
      <c r="T65" s="175">
        <v>41</v>
      </c>
      <c r="U65" s="184">
        <f>SUM(V65:W65)</f>
        <v>55</v>
      </c>
      <c r="V65" s="185">
        <v>5</v>
      </c>
      <c r="W65" s="175">
        <v>50</v>
      </c>
      <c r="X65" s="184">
        <v>42</v>
      </c>
      <c r="Y65" s="185">
        <v>3</v>
      </c>
      <c r="Z65" s="175">
        <v>39</v>
      </c>
      <c r="AA65" s="184">
        <v>46</v>
      </c>
      <c r="AB65" s="185">
        <v>2</v>
      </c>
      <c r="AC65" s="175">
        <v>44</v>
      </c>
      <c r="AD65" s="184">
        <v>62</v>
      </c>
      <c r="AE65" s="185">
        <v>10</v>
      </c>
      <c r="AF65" s="175">
        <v>52</v>
      </c>
      <c r="AG65" s="184">
        <v>65</v>
      </c>
      <c r="AH65" s="185">
        <v>14</v>
      </c>
      <c r="AI65" s="175">
        <v>51</v>
      </c>
      <c r="AJ65" s="144">
        <v>57</v>
      </c>
      <c r="AK65" s="143">
        <v>11</v>
      </c>
      <c r="AL65" s="143">
        <v>46</v>
      </c>
      <c r="AM65" s="144">
        <v>60</v>
      </c>
      <c r="AN65" s="143">
        <v>13</v>
      </c>
      <c r="AO65" s="143">
        <v>47</v>
      </c>
      <c r="AP65" s="144">
        <v>74</v>
      </c>
      <c r="AQ65" s="143">
        <v>22</v>
      </c>
      <c r="AR65" s="143">
        <v>52</v>
      </c>
      <c r="AS65" s="144">
        <v>70</v>
      </c>
      <c r="AT65" s="143">
        <v>20</v>
      </c>
      <c r="AU65" s="143">
        <v>50</v>
      </c>
      <c r="AV65" s="144">
        <v>53</v>
      </c>
      <c r="AW65" s="143">
        <v>12</v>
      </c>
      <c r="AX65" s="143">
        <v>41</v>
      </c>
      <c r="AY65" s="144">
        <v>54</v>
      </c>
      <c r="AZ65" s="143">
        <v>14</v>
      </c>
      <c r="BA65" s="143">
        <v>40</v>
      </c>
      <c r="BB65" s="144">
        <v>26</v>
      </c>
      <c r="BC65" s="143">
        <v>6</v>
      </c>
      <c r="BD65" s="143">
        <v>20</v>
      </c>
      <c r="BE65" s="144">
        <v>32</v>
      </c>
      <c r="BF65" s="143">
        <v>2</v>
      </c>
      <c r="BG65" s="143">
        <v>30</v>
      </c>
      <c r="BH65" s="184">
        <v>53</v>
      </c>
      <c r="BI65" s="185">
        <v>3</v>
      </c>
      <c r="BJ65" s="185">
        <v>50</v>
      </c>
      <c r="BK65" s="184">
        <v>26</v>
      </c>
      <c r="BL65" s="185">
        <v>0</v>
      </c>
      <c r="BM65" s="185">
        <v>26</v>
      </c>
    </row>
    <row r="66" spans="1:65" ht="15.95" customHeight="1" x14ac:dyDescent="0.2">
      <c r="A66" s="772"/>
      <c r="C66" s="28"/>
      <c r="D66" s="736" t="s">
        <v>227</v>
      </c>
      <c r="E66" s="28"/>
      <c r="F66" s="28"/>
      <c r="G66" s="28"/>
      <c r="H66" s="28"/>
      <c r="I66" s="28"/>
      <c r="J66" s="28"/>
      <c r="K66" s="28"/>
      <c r="L66" s="28"/>
      <c r="BK66" s="57"/>
    </row>
    <row r="67" spans="1:65" ht="15.95" customHeight="1" x14ac:dyDescent="0.2">
      <c r="A67" s="772"/>
      <c r="C67" s="28"/>
      <c r="D67" s="737" t="s">
        <v>213</v>
      </c>
      <c r="E67" s="28"/>
      <c r="F67" s="28"/>
      <c r="G67" s="28"/>
      <c r="H67" s="28"/>
      <c r="I67" s="28"/>
      <c r="J67" s="28"/>
      <c r="K67" s="28"/>
      <c r="L67" s="28"/>
      <c r="Z67" s="57"/>
      <c r="BK67" s="57"/>
    </row>
    <row r="68" spans="1:65" ht="15.95" customHeight="1" x14ac:dyDescent="0.2">
      <c r="C68" s="27"/>
      <c r="D68" s="66"/>
      <c r="E68" s="28"/>
      <c r="F68" s="28"/>
      <c r="G68" s="28"/>
      <c r="H68" s="87"/>
      <c r="I68" s="87"/>
      <c r="J68" s="87"/>
      <c r="BK68" s="57"/>
    </row>
    <row r="69" spans="1:65" ht="15.95" customHeight="1" x14ac:dyDescent="0.2">
      <c r="B69" s="57"/>
      <c r="D69" s="242" t="s">
        <v>231</v>
      </c>
      <c r="BK69" s="57"/>
    </row>
    <row r="70" spans="1:65" ht="6.95" customHeight="1" x14ac:dyDescent="0.2">
      <c r="BK70" s="57"/>
    </row>
    <row r="71" spans="1:65" ht="15.95" customHeight="1" x14ac:dyDescent="0.2">
      <c r="D71" s="439"/>
      <c r="E71" s="38"/>
      <c r="F71" s="58">
        <v>2005</v>
      </c>
      <c r="G71" s="59"/>
      <c r="H71" s="60"/>
      <c r="I71" s="51">
        <v>2006</v>
      </c>
      <c r="J71" s="52"/>
      <c r="K71" s="53"/>
      <c r="L71" s="51">
        <v>2007</v>
      </c>
      <c r="M71" s="52"/>
      <c r="N71" s="53"/>
      <c r="O71" s="51">
        <v>2008</v>
      </c>
      <c r="P71" s="52"/>
      <c r="Q71" s="53"/>
      <c r="R71" s="51">
        <v>2009</v>
      </c>
      <c r="S71" s="52"/>
      <c r="T71" s="53"/>
      <c r="U71" s="51">
        <v>2010</v>
      </c>
      <c r="V71" s="52"/>
      <c r="W71" s="53"/>
      <c r="X71" s="51">
        <v>2011</v>
      </c>
      <c r="Y71" s="52"/>
      <c r="Z71" s="53"/>
      <c r="AA71" s="51">
        <v>2012</v>
      </c>
      <c r="AB71" s="52"/>
      <c r="AC71" s="53"/>
      <c r="AD71" s="51">
        <v>2013</v>
      </c>
      <c r="AE71" s="52"/>
      <c r="AF71" s="53"/>
      <c r="AG71" s="51">
        <v>2014</v>
      </c>
      <c r="AH71" s="52"/>
      <c r="AI71" s="53"/>
      <c r="AJ71" s="51">
        <v>2015</v>
      </c>
      <c r="AK71" s="146"/>
      <c r="AL71" s="165"/>
      <c r="AM71" s="51">
        <v>2016</v>
      </c>
      <c r="AN71" s="146"/>
      <c r="AO71" s="165"/>
      <c r="AP71" s="51">
        <v>2017</v>
      </c>
      <c r="AQ71" s="146"/>
      <c r="AR71" s="81"/>
      <c r="AS71" s="51">
        <v>2018</v>
      </c>
      <c r="AT71" s="146"/>
      <c r="AU71" s="81"/>
      <c r="AV71" s="51">
        <v>2019</v>
      </c>
      <c r="AW71" s="146"/>
      <c r="AX71" s="81"/>
      <c r="AY71" s="51">
        <v>2020</v>
      </c>
      <c r="AZ71" s="146"/>
      <c r="BA71" s="81"/>
      <c r="BB71" s="51">
        <v>2021</v>
      </c>
      <c r="BC71" s="146"/>
      <c r="BD71" s="81"/>
      <c r="BE71" s="51">
        <v>2022</v>
      </c>
      <c r="BF71" s="146"/>
      <c r="BG71" s="81"/>
      <c r="BH71" s="417"/>
      <c r="BI71" s="418">
        <v>2023</v>
      </c>
      <c r="BJ71" s="149"/>
      <c r="BK71" s="417"/>
      <c r="BL71" s="418">
        <v>2024</v>
      </c>
      <c r="BM71" s="149"/>
    </row>
    <row r="72" spans="1:65" ht="15.95" customHeight="1" x14ac:dyDescent="0.2">
      <c r="B72" s="57"/>
      <c r="D72" s="98"/>
      <c r="E72" s="39"/>
      <c r="F72" s="109" t="s">
        <v>65</v>
      </c>
      <c r="G72" s="109" t="s">
        <v>68</v>
      </c>
      <c r="H72" s="109" t="s">
        <v>69</v>
      </c>
      <c r="I72" s="109" t="s">
        <v>65</v>
      </c>
      <c r="J72" s="109" t="s">
        <v>68</v>
      </c>
      <c r="K72" s="109" t="s">
        <v>69</v>
      </c>
      <c r="L72" s="109" t="s">
        <v>65</v>
      </c>
      <c r="M72" s="109" t="s">
        <v>68</v>
      </c>
      <c r="N72" s="109" t="s">
        <v>69</v>
      </c>
      <c r="O72" s="109" t="s">
        <v>65</v>
      </c>
      <c r="P72" s="109" t="s">
        <v>68</v>
      </c>
      <c r="Q72" s="109" t="s">
        <v>69</v>
      </c>
      <c r="R72" s="109" t="s">
        <v>65</v>
      </c>
      <c r="S72" s="109" t="s">
        <v>68</v>
      </c>
      <c r="T72" s="109" t="s">
        <v>69</v>
      </c>
      <c r="U72" s="109" t="s">
        <v>65</v>
      </c>
      <c r="V72" s="109" t="s">
        <v>68</v>
      </c>
      <c r="W72" s="109" t="s">
        <v>69</v>
      </c>
      <c r="X72" s="109" t="s">
        <v>65</v>
      </c>
      <c r="Y72" s="109" t="s">
        <v>68</v>
      </c>
      <c r="Z72" s="109" t="s">
        <v>69</v>
      </c>
      <c r="AA72" s="109" t="s">
        <v>214</v>
      </c>
      <c r="AB72" s="109" t="s">
        <v>234</v>
      </c>
      <c r="AC72" s="109" t="s">
        <v>66</v>
      </c>
      <c r="AD72" s="109" t="s">
        <v>214</v>
      </c>
      <c r="AE72" s="109" t="s">
        <v>234</v>
      </c>
      <c r="AF72" s="109" t="s">
        <v>66</v>
      </c>
      <c r="AG72" s="109" t="s">
        <v>214</v>
      </c>
      <c r="AH72" s="109" t="s">
        <v>234</v>
      </c>
      <c r="AI72" s="109" t="s">
        <v>66</v>
      </c>
      <c r="AJ72" s="109" t="s">
        <v>214</v>
      </c>
      <c r="AK72" s="109" t="s">
        <v>234</v>
      </c>
      <c r="AL72" s="109" t="s">
        <v>66</v>
      </c>
      <c r="AM72" s="109" t="s">
        <v>214</v>
      </c>
      <c r="AN72" s="109" t="s">
        <v>234</v>
      </c>
      <c r="AO72" s="109" t="s">
        <v>66</v>
      </c>
      <c r="AP72" s="109" t="s">
        <v>214</v>
      </c>
      <c r="AQ72" s="109" t="s">
        <v>234</v>
      </c>
      <c r="AR72" s="109" t="s">
        <v>66</v>
      </c>
      <c r="AS72" s="109" t="s">
        <v>214</v>
      </c>
      <c r="AT72" s="109" t="s">
        <v>234</v>
      </c>
      <c r="AU72" s="109" t="s">
        <v>66</v>
      </c>
      <c r="AV72" s="109" t="s">
        <v>214</v>
      </c>
      <c r="AW72" s="109" t="s">
        <v>234</v>
      </c>
      <c r="AX72" s="109" t="s">
        <v>66</v>
      </c>
      <c r="AY72" s="109" t="s">
        <v>214</v>
      </c>
      <c r="AZ72" s="109" t="s">
        <v>234</v>
      </c>
      <c r="BA72" s="109" t="s">
        <v>66</v>
      </c>
      <c r="BB72" s="109" t="s">
        <v>214</v>
      </c>
      <c r="BC72" s="109" t="s">
        <v>234</v>
      </c>
      <c r="BD72" s="109" t="s">
        <v>66</v>
      </c>
      <c r="BE72" s="109" t="s">
        <v>214</v>
      </c>
      <c r="BF72" s="109" t="s">
        <v>234</v>
      </c>
      <c r="BG72" s="109" t="s">
        <v>66</v>
      </c>
      <c r="BH72" s="109" t="s">
        <v>214</v>
      </c>
      <c r="BI72" s="109" t="s">
        <v>234</v>
      </c>
      <c r="BJ72" s="109" t="s">
        <v>66</v>
      </c>
      <c r="BK72" s="109" t="s">
        <v>214</v>
      </c>
      <c r="BL72" s="109" t="s">
        <v>234</v>
      </c>
      <c r="BM72" s="109" t="s">
        <v>66</v>
      </c>
    </row>
    <row r="73" spans="1:65" ht="15.95" customHeight="1" x14ac:dyDescent="0.2">
      <c r="D73" s="741" t="s">
        <v>232</v>
      </c>
      <c r="E73" s="200"/>
      <c r="F73" s="212">
        <f>SUM(G73:H73)</f>
        <v>36</v>
      </c>
      <c r="G73" s="213">
        <v>22</v>
      </c>
      <c r="H73" s="200">
        <v>14</v>
      </c>
      <c r="I73" s="189">
        <f>SUM(J73:K73)</f>
        <v>60</v>
      </c>
      <c r="J73" s="190">
        <v>34</v>
      </c>
      <c r="K73" s="191">
        <v>26</v>
      </c>
      <c r="L73" s="189">
        <f>SUM(M73:N73)</f>
        <v>60</v>
      </c>
      <c r="M73" s="190">
        <v>38</v>
      </c>
      <c r="N73" s="191">
        <v>22</v>
      </c>
      <c r="O73" s="189">
        <f>SUM(P73:Q73)</f>
        <v>83</v>
      </c>
      <c r="P73" s="190">
        <v>57</v>
      </c>
      <c r="Q73" s="191">
        <v>26</v>
      </c>
      <c r="R73" s="189">
        <f>SUM(S73:T73)</f>
        <v>58</v>
      </c>
      <c r="S73" s="190">
        <v>38</v>
      </c>
      <c r="T73" s="191">
        <v>20</v>
      </c>
      <c r="U73" s="189">
        <f>SUM(V73:W73)</f>
        <v>64</v>
      </c>
      <c r="V73" s="190">
        <v>46</v>
      </c>
      <c r="W73" s="191">
        <v>18</v>
      </c>
      <c r="X73" s="189">
        <v>63</v>
      </c>
      <c r="Y73" s="190">
        <v>46</v>
      </c>
      <c r="Z73" s="191">
        <v>17</v>
      </c>
      <c r="AA73" s="189">
        <v>60</v>
      </c>
      <c r="AB73" s="190">
        <v>45</v>
      </c>
      <c r="AC73" s="191">
        <v>15</v>
      </c>
      <c r="AD73" s="189">
        <v>79</v>
      </c>
      <c r="AE73" s="190">
        <v>51</v>
      </c>
      <c r="AF73" s="191">
        <v>28</v>
      </c>
      <c r="AG73" s="189">
        <v>96</v>
      </c>
      <c r="AH73" s="190">
        <v>67</v>
      </c>
      <c r="AI73" s="191">
        <v>29</v>
      </c>
      <c r="AJ73" s="189">
        <v>106</v>
      </c>
      <c r="AK73" s="190">
        <v>75</v>
      </c>
      <c r="AL73" s="190">
        <v>31</v>
      </c>
      <c r="AM73" s="189">
        <v>128</v>
      </c>
      <c r="AN73" s="190">
        <v>91</v>
      </c>
      <c r="AO73" s="190">
        <v>37</v>
      </c>
      <c r="AP73" s="189">
        <v>119</v>
      </c>
      <c r="AQ73" s="190">
        <v>85</v>
      </c>
      <c r="AR73" s="190">
        <v>34</v>
      </c>
      <c r="AS73" s="189">
        <v>97</v>
      </c>
      <c r="AT73" s="190">
        <v>72</v>
      </c>
      <c r="AU73" s="190">
        <v>25</v>
      </c>
      <c r="AV73" s="189">
        <v>117</v>
      </c>
      <c r="AW73" s="190">
        <v>89</v>
      </c>
      <c r="AX73" s="190">
        <v>28</v>
      </c>
      <c r="AY73" s="189">
        <v>127</v>
      </c>
      <c r="AZ73" s="190">
        <v>100</v>
      </c>
      <c r="BA73" s="190">
        <v>27</v>
      </c>
      <c r="BB73" s="189">
        <v>141</v>
      </c>
      <c r="BC73" s="190">
        <v>113</v>
      </c>
      <c r="BD73" s="190">
        <v>28</v>
      </c>
      <c r="BE73" s="189">
        <v>134</v>
      </c>
      <c r="BF73" s="190">
        <v>113</v>
      </c>
      <c r="BG73" s="190">
        <v>21</v>
      </c>
      <c r="BH73" s="198">
        <v>161</v>
      </c>
      <c r="BI73" s="393">
        <v>129</v>
      </c>
      <c r="BJ73" s="190">
        <v>32</v>
      </c>
      <c r="BK73" s="198">
        <v>171</v>
      </c>
      <c r="BL73" s="393">
        <v>117</v>
      </c>
      <c r="BM73" s="190">
        <v>54</v>
      </c>
    </row>
    <row r="74" spans="1:65" ht="15.95" customHeight="1" x14ac:dyDescent="0.2">
      <c r="D74" s="735" t="s">
        <v>211</v>
      </c>
      <c r="E74" s="34"/>
      <c r="F74" s="31">
        <f>SUM(G74:H74)</f>
        <v>26</v>
      </c>
      <c r="G74" s="32">
        <v>16</v>
      </c>
      <c r="H74" s="33">
        <v>10</v>
      </c>
      <c r="I74" s="184">
        <f>SUM(J74:K74)</f>
        <v>42</v>
      </c>
      <c r="J74" s="185">
        <v>24</v>
      </c>
      <c r="K74" s="175">
        <v>18</v>
      </c>
      <c r="L74" s="184">
        <f>SUM(M74:N74)</f>
        <v>36</v>
      </c>
      <c r="M74" s="185">
        <v>23</v>
      </c>
      <c r="N74" s="175">
        <v>13</v>
      </c>
      <c r="O74" s="184">
        <f>SUM(P74:Q74)</f>
        <v>44</v>
      </c>
      <c r="P74" s="185">
        <v>32</v>
      </c>
      <c r="Q74" s="175">
        <v>12</v>
      </c>
      <c r="R74" s="184">
        <f>SUM(S74:T74)</f>
        <v>31</v>
      </c>
      <c r="S74" s="185">
        <v>22</v>
      </c>
      <c r="T74" s="175">
        <v>9</v>
      </c>
      <c r="U74" s="184">
        <f>SUM(V74:W74)</f>
        <v>33</v>
      </c>
      <c r="V74" s="185">
        <v>24</v>
      </c>
      <c r="W74" s="175">
        <v>9</v>
      </c>
      <c r="X74" s="184">
        <v>31</v>
      </c>
      <c r="Y74" s="185">
        <v>22</v>
      </c>
      <c r="Z74" s="175">
        <v>9</v>
      </c>
      <c r="AA74" s="184">
        <v>33</v>
      </c>
      <c r="AB74" s="185">
        <v>26</v>
      </c>
      <c r="AC74" s="175">
        <v>7</v>
      </c>
      <c r="AD74" s="184">
        <v>48</v>
      </c>
      <c r="AE74" s="185">
        <v>31</v>
      </c>
      <c r="AF74" s="175">
        <v>17</v>
      </c>
      <c r="AG74" s="184">
        <v>61</v>
      </c>
      <c r="AH74" s="185">
        <v>44</v>
      </c>
      <c r="AI74" s="175">
        <v>17</v>
      </c>
      <c r="AJ74" s="144">
        <v>64</v>
      </c>
      <c r="AK74" s="164">
        <v>45</v>
      </c>
      <c r="AL74" s="164">
        <v>19</v>
      </c>
      <c r="AM74" s="144">
        <v>73</v>
      </c>
      <c r="AN74" s="164">
        <v>50</v>
      </c>
      <c r="AO74" s="164">
        <v>23</v>
      </c>
      <c r="AP74" s="144">
        <v>57</v>
      </c>
      <c r="AQ74" s="164">
        <v>39</v>
      </c>
      <c r="AR74" s="164">
        <v>18</v>
      </c>
      <c r="AS74" s="144">
        <v>62</v>
      </c>
      <c r="AT74" s="164">
        <v>48</v>
      </c>
      <c r="AU74" s="164">
        <v>14</v>
      </c>
      <c r="AV74" s="144">
        <v>79</v>
      </c>
      <c r="AW74" s="164">
        <v>60</v>
      </c>
      <c r="AX74" s="164">
        <v>19</v>
      </c>
      <c r="AY74" s="144">
        <v>75</v>
      </c>
      <c r="AZ74" s="164">
        <v>59</v>
      </c>
      <c r="BA74" s="164">
        <v>16</v>
      </c>
      <c r="BB74" s="144">
        <v>61</v>
      </c>
      <c r="BC74" s="164">
        <v>53</v>
      </c>
      <c r="BD74" s="164">
        <v>8</v>
      </c>
      <c r="BE74" s="144">
        <v>63</v>
      </c>
      <c r="BF74" s="164">
        <v>55</v>
      </c>
      <c r="BG74" s="164">
        <v>8</v>
      </c>
      <c r="BH74" s="144">
        <v>115</v>
      </c>
      <c r="BI74" s="185">
        <v>90</v>
      </c>
      <c r="BJ74" s="185">
        <v>25</v>
      </c>
      <c r="BK74" s="144">
        <v>116</v>
      </c>
      <c r="BL74" s="185">
        <v>76</v>
      </c>
      <c r="BM74" s="185">
        <v>40</v>
      </c>
    </row>
    <row r="75" spans="1:65" ht="15.95" customHeight="1" x14ac:dyDescent="0.2">
      <c r="C75" s="28"/>
      <c r="D75" s="736" t="s">
        <v>227</v>
      </c>
      <c r="E75" s="28"/>
      <c r="F75" s="28"/>
      <c r="G75" s="28"/>
      <c r="H75" s="28"/>
      <c r="I75" s="28"/>
      <c r="J75" s="28"/>
      <c r="K75" s="28"/>
      <c r="L75" s="28"/>
    </row>
    <row r="76" spans="1:65" ht="15.95" customHeight="1" x14ac:dyDescent="0.2">
      <c r="C76" s="28"/>
      <c r="D76" s="737" t="s">
        <v>213</v>
      </c>
      <c r="E76" s="28"/>
      <c r="F76" s="28"/>
      <c r="G76" s="28"/>
      <c r="H76" s="28"/>
      <c r="I76" s="28"/>
      <c r="J76" s="28"/>
      <c r="K76" s="28"/>
      <c r="L76" s="28"/>
      <c r="AC76" s="57"/>
    </row>
    <row r="77" spans="1:65" ht="15.95" customHeight="1" x14ac:dyDescent="0.2"/>
    <row r="78" spans="1:65" ht="15.95" customHeight="1" x14ac:dyDescent="0.2"/>
    <row r="79" spans="1:65" ht="15.95" customHeight="1" x14ac:dyDescent="0.2"/>
    <row r="80" spans="1:65"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sheetData>
  <mergeCells count="6">
    <mergeCell ref="A63:A67"/>
    <mergeCell ref="A14:A17"/>
    <mergeCell ref="A44:A48"/>
    <mergeCell ref="A54:A58"/>
    <mergeCell ref="D23:E24"/>
    <mergeCell ref="D33:E33"/>
  </mergeCells>
  <phoneticPr fontId="0" type="noConversion"/>
  <pageMargins left="0.39370078740157483" right="0.6692913385826772" top="0.6692913385826772" bottom="0.47244094488188981" header="0" footer="0"/>
  <pageSetup paperSize="9" scale="73" fitToHeight="0" orientation="landscape" r:id="rId1"/>
  <headerFooter alignWithMargins="0"/>
  <rowBreaks count="1" manualBreakCount="1">
    <brk id="40" min="2" max="64" man="1"/>
  </rowBreaks>
  <ignoredErrors>
    <ignoredError sqref="U25:U26 U16:U17 U45:U46 U64:U65 U73:U74" formulaRange="1"/>
    <ignoredError sqref="AF32:AH3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532"/>
  <sheetViews>
    <sheetView showGridLines="0" topLeftCell="A49" zoomScaleNormal="100" workbookViewId="0"/>
  </sheetViews>
  <sheetFormatPr baseColWidth="10" defaultColWidth="9.140625" defaultRowHeight="12" x14ac:dyDescent="0.2"/>
  <cols>
    <col min="1" max="1" width="11.42578125" style="240" customWidth="1"/>
    <col min="2" max="2" width="5.7109375" style="240" customWidth="1"/>
    <col min="3" max="3" width="4" style="240" customWidth="1"/>
    <col min="4" max="4" width="3.28515625" style="240" customWidth="1"/>
    <col min="5" max="5" width="13.7109375" style="240" customWidth="1"/>
    <col min="6" max="10" width="11" style="240" customWidth="1"/>
    <col min="11" max="11" width="8.42578125" style="240" customWidth="1"/>
    <col min="12" max="12" width="6.28515625" style="240" customWidth="1"/>
    <col min="13" max="16384" width="9.140625" style="240"/>
  </cols>
  <sheetData>
    <row r="1" spans="2:13" s="2" customFormat="1" ht="15.95" customHeight="1" x14ac:dyDescent="0.2">
      <c r="C1" s="761"/>
      <c r="D1" s="761"/>
      <c r="E1" s="761"/>
      <c r="F1" s="761"/>
      <c r="G1" s="761"/>
      <c r="H1" s="761"/>
      <c r="I1" s="761"/>
      <c r="J1" s="761"/>
    </row>
    <row r="2" spans="2:13" s="2" customFormat="1" ht="12" customHeight="1" x14ac:dyDescent="0.2">
      <c r="C2" s="21"/>
      <c r="D2" s="21"/>
      <c r="E2" s="21"/>
      <c r="F2" s="762"/>
      <c r="G2" s="21"/>
      <c r="H2" s="21"/>
      <c r="I2" s="762"/>
      <c r="J2" s="21"/>
      <c r="K2" s="21"/>
      <c r="L2" s="762"/>
      <c r="M2" s="762"/>
    </row>
    <row r="3" spans="2:13" s="2" customFormat="1" ht="12" customHeight="1" x14ac:dyDescent="0.2">
      <c r="C3" s="21"/>
      <c r="D3" s="21"/>
      <c r="E3" s="21"/>
      <c r="F3" s="762"/>
      <c r="G3" s="21"/>
      <c r="H3" s="21"/>
      <c r="I3" s="762"/>
      <c r="J3" s="21"/>
      <c r="K3" s="21"/>
      <c r="L3" s="762"/>
      <c r="M3" s="762"/>
    </row>
    <row r="4" spans="2:13" s="2" customFormat="1" ht="12" customHeight="1" x14ac:dyDescent="0.2">
      <c r="C4" s="21"/>
      <c r="D4" s="21"/>
      <c r="E4" s="21"/>
      <c r="F4" s="762"/>
      <c r="G4" s="21"/>
      <c r="H4" s="21"/>
      <c r="I4" s="762"/>
      <c r="J4" s="21"/>
      <c r="K4" s="21"/>
      <c r="L4" s="762"/>
      <c r="M4" s="762"/>
    </row>
    <row r="5" spans="2:13" ht="24" customHeight="1" x14ac:dyDescent="0.2"/>
    <row r="6" spans="2:13" ht="18" customHeight="1" x14ac:dyDescent="0.2">
      <c r="C6" s="732" t="s">
        <v>147</v>
      </c>
    </row>
    <row r="7" spans="2:13" ht="18" customHeight="1" x14ac:dyDescent="0.2">
      <c r="C7" s="733" t="s">
        <v>148</v>
      </c>
    </row>
    <row r="8" spans="2:13" ht="9" customHeight="1" x14ac:dyDescent="0.2">
      <c r="C8" s="548"/>
    </row>
    <row r="9" spans="2:13" ht="15.75" customHeight="1" x14ac:dyDescent="0.2">
      <c r="B9" s="241"/>
      <c r="C9" s="239"/>
      <c r="D9" s="239"/>
      <c r="E9" s="239"/>
      <c r="F9" s="239"/>
      <c r="G9" s="239"/>
      <c r="H9" s="239"/>
    </row>
    <row r="10" spans="2:13" ht="15.75" customHeight="1" x14ac:dyDescent="0.2">
      <c r="C10" s="241"/>
      <c r="D10" s="241"/>
      <c r="E10" s="241"/>
      <c r="F10" s="241"/>
      <c r="G10" s="241"/>
      <c r="H10" s="241"/>
    </row>
    <row r="11" spans="2:13" ht="6.75" customHeight="1" x14ac:dyDescent="0.2">
      <c r="C11" s="241"/>
      <c r="D11" s="241"/>
      <c r="E11" s="241"/>
      <c r="F11" s="241"/>
      <c r="G11" s="241"/>
      <c r="H11" s="241"/>
    </row>
    <row r="12" spans="2:13" ht="15.75" customHeight="1" x14ac:dyDescent="0.2">
      <c r="C12" s="241"/>
      <c r="D12" s="242" t="s">
        <v>235</v>
      </c>
      <c r="E12" s="242"/>
    </row>
    <row r="13" spans="2:13" ht="6.75" customHeight="1" x14ac:dyDescent="0.2">
      <c r="C13" s="241"/>
      <c r="H13" s="251"/>
    </row>
    <row r="14" spans="2:13" ht="15.75" customHeight="1" x14ac:dyDescent="0.2">
      <c r="C14" s="241"/>
      <c r="D14" s="320" t="s">
        <v>239</v>
      </c>
      <c r="E14" s="266"/>
      <c r="F14" s="267" t="s">
        <v>240</v>
      </c>
      <c r="G14" s="267" t="s">
        <v>42</v>
      </c>
      <c r="H14" s="617"/>
      <c r="I14" s="239"/>
    </row>
    <row r="15" spans="2:13" ht="15.75" customHeight="1" x14ac:dyDescent="0.2">
      <c r="C15" s="241"/>
      <c r="D15" s="304" t="s">
        <v>79</v>
      </c>
      <c r="E15" s="294"/>
      <c r="F15" s="305">
        <v>20</v>
      </c>
      <c r="G15" s="306">
        <f>(F15*100)/$F$21</f>
        <v>2.4906600249066004</v>
      </c>
      <c r="H15" s="251"/>
      <c r="I15" s="239"/>
    </row>
    <row r="16" spans="2:13" ht="15.75" customHeight="1" x14ac:dyDescent="0.2">
      <c r="C16" s="241"/>
      <c r="D16" s="307" t="s">
        <v>80</v>
      </c>
      <c r="E16" s="296"/>
      <c r="F16" s="281">
        <v>113</v>
      </c>
      <c r="G16" s="308">
        <f t="shared" ref="G16:G20" si="0">(F16*100)/$F$21</f>
        <v>14.072229140722291</v>
      </c>
      <c r="H16" s="340"/>
      <c r="I16" s="239"/>
    </row>
    <row r="17" spans="3:17" ht="15.75" customHeight="1" x14ac:dyDescent="0.2">
      <c r="C17" s="241"/>
      <c r="D17" s="307" t="s">
        <v>58</v>
      </c>
      <c r="E17" s="296"/>
      <c r="F17" s="281">
        <v>237</v>
      </c>
      <c r="G17" s="308">
        <f t="shared" si="0"/>
        <v>29.514321295143212</v>
      </c>
      <c r="I17" s="239"/>
    </row>
    <row r="18" spans="3:17" ht="15.75" customHeight="1" x14ac:dyDescent="0.2">
      <c r="C18" s="241"/>
      <c r="D18" s="307" t="s">
        <v>59</v>
      </c>
      <c r="E18" s="296"/>
      <c r="F18" s="281">
        <v>256</v>
      </c>
      <c r="G18" s="308">
        <f t="shared" si="0"/>
        <v>31.880448318804483</v>
      </c>
      <c r="I18" s="239"/>
      <c r="K18" s="251"/>
    </row>
    <row r="19" spans="3:17" ht="15.75" customHeight="1" x14ac:dyDescent="0.2">
      <c r="C19" s="241"/>
      <c r="D19" s="307" t="s">
        <v>60</v>
      </c>
      <c r="E19" s="296"/>
      <c r="F19" s="281">
        <v>146</v>
      </c>
      <c r="G19" s="308">
        <f t="shared" si="0"/>
        <v>18.181818181818183</v>
      </c>
      <c r="I19" s="239"/>
    </row>
    <row r="20" spans="3:17" ht="15.75" customHeight="1" x14ac:dyDescent="0.2">
      <c r="C20" s="241"/>
      <c r="D20" s="298" t="s">
        <v>83</v>
      </c>
      <c r="E20" s="299"/>
      <c r="F20" s="282">
        <v>31</v>
      </c>
      <c r="G20" s="309">
        <f t="shared" si="0"/>
        <v>3.8605230386052303</v>
      </c>
      <c r="K20" s="251"/>
      <c r="N20" s="241"/>
      <c r="O20" s="241"/>
      <c r="P20" s="241"/>
      <c r="Q20" s="241"/>
    </row>
    <row r="21" spans="3:17" ht="15.75" customHeight="1" x14ac:dyDescent="0.2">
      <c r="C21" s="241"/>
      <c r="D21" s="300"/>
      <c r="E21" s="310" t="s">
        <v>236</v>
      </c>
      <c r="F21" s="301">
        <f>SUM(F15:F20)</f>
        <v>803</v>
      </c>
      <c r="G21" s="250">
        <f>SUM(G15:G20)</f>
        <v>100.00000000000001</v>
      </c>
      <c r="N21" s="531"/>
      <c r="O21" s="531"/>
      <c r="P21" s="293"/>
      <c r="Q21" s="241"/>
    </row>
    <row r="22" spans="3:17" ht="15.75" customHeight="1" x14ac:dyDescent="0.2">
      <c r="C22" s="241"/>
      <c r="D22" s="263" t="s">
        <v>237</v>
      </c>
      <c r="E22" s="263"/>
      <c r="N22" s="577"/>
      <c r="O22" s="578"/>
      <c r="P22" s="578"/>
      <c r="Q22" s="241"/>
    </row>
    <row r="23" spans="3:17" ht="15.75" customHeight="1" x14ac:dyDescent="0.2">
      <c r="C23" s="241"/>
      <c r="D23" s="302" t="s">
        <v>238</v>
      </c>
      <c r="E23" s="302"/>
      <c r="N23" s="578"/>
      <c r="O23" s="579"/>
      <c r="P23" s="578"/>
      <c r="Q23" s="241"/>
    </row>
    <row r="24" spans="3:17" ht="15.75" customHeight="1" x14ac:dyDescent="0.2">
      <c r="C24" s="241"/>
      <c r="D24" s="302"/>
      <c r="E24" s="302"/>
      <c r="N24" s="578"/>
      <c r="O24" s="284"/>
      <c r="P24" s="578"/>
      <c r="Q24" s="241"/>
    </row>
    <row r="25" spans="3:17" ht="15.75" customHeight="1" x14ac:dyDescent="0.2">
      <c r="C25" s="251"/>
      <c r="D25" s="242" t="s">
        <v>241</v>
      </c>
      <c r="E25" s="242"/>
      <c r="F25" s="251"/>
      <c r="G25" s="251"/>
      <c r="H25" s="251"/>
      <c r="N25" s="577"/>
      <c r="O25" s="577"/>
      <c r="P25" s="297"/>
      <c r="Q25" s="241"/>
    </row>
    <row r="26" spans="3:17" ht="6.75" customHeight="1" x14ac:dyDescent="0.2">
      <c r="N26" s="580"/>
      <c r="O26" s="579"/>
      <c r="P26" s="297"/>
      <c r="Q26" s="241"/>
    </row>
    <row r="27" spans="3:17" ht="32.25" customHeight="1" x14ac:dyDescent="0.2">
      <c r="C27" s="244"/>
      <c r="D27" s="571" t="s">
        <v>242</v>
      </c>
      <c r="E27" s="525"/>
      <c r="F27" s="266"/>
      <c r="G27" s="267" t="s">
        <v>240</v>
      </c>
      <c r="H27" s="267" t="s">
        <v>42</v>
      </c>
      <c r="I27" s="268" t="s">
        <v>243</v>
      </c>
      <c r="J27" s="617"/>
      <c r="K27" s="270"/>
      <c r="N27" s="284"/>
      <c r="O27" s="284"/>
      <c r="P27" s="575"/>
      <c r="Q27" s="241"/>
    </row>
    <row r="28" spans="3:17" ht="12" customHeight="1" x14ac:dyDescent="0.2">
      <c r="C28" s="244"/>
      <c r="D28" s="569" t="s">
        <v>52</v>
      </c>
      <c r="E28" s="569"/>
      <c r="F28" s="570"/>
      <c r="G28" s="638">
        <f>G29+G35</f>
        <v>32</v>
      </c>
      <c r="H28" s="274">
        <f>(G28*100)/$G$73</f>
        <v>10.457516339869281</v>
      </c>
      <c r="I28" s="274">
        <f>(G28*100)/$F$21</f>
        <v>3.9850560398505603</v>
      </c>
      <c r="J28" s="269"/>
      <c r="K28" s="270"/>
      <c r="N28" s="284"/>
      <c r="O28" s="284"/>
      <c r="P28" s="575"/>
      <c r="Q28" s="241"/>
    </row>
    <row r="29" spans="3:17" ht="12" customHeight="1" x14ac:dyDescent="0.2">
      <c r="C29" s="244"/>
      <c r="D29" s="283"/>
      <c r="E29" s="360" t="s">
        <v>244</v>
      </c>
      <c r="F29" s="361"/>
      <c r="G29" s="638">
        <f>SUM(G30:G34)</f>
        <v>26</v>
      </c>
      <c r="H29" s="274">
        <f>(G29*100)/$G$73</f>
        <v>8.4967320261437909</v>
      </c>
      <c r="I29" s="274">
        <f t="shared" ref="I29:I41" si="1">(G29*100)/$F$21</f>
        <v>3.2378580323785804</v>
      </c>
      <c r="J29" s="269"/>
      <c r="K29" s="270"/>
      <c r="N29" s="284"/>
      <c r="O29" s="284"/>
      <c r="P29" s="575"/>
      <c r="Q29" s="241"/>
    </row>
    <row r="30" spans="3:17" ht="12.75" customHeight="1" x14ac:dyDescent="0.2">
      <c r="C30" s="244"/>
      <c r="D30" s="629"/>
      <c r="E30" s="630" t="s">
        <v>246</v>
      </c>
      <c r="F30" s="742"/>
      <c r="G30" s="641">
        <v>21</v>
      </c>
      <c r="H30" s="279">
        <f>G30*100/$G$73</f>
        <v>6.8627450980392153</v>
      </c>
      <c r="I30" s="279">
        <f>(G30*100)/$F$21</f>
        <v>2.6151930261519301</v>
      </c>
      <c r="J30" s="269"/>
      <c r="K30" s="270"/>
      <c r="N30" s="284"/>
      <c r="O30" s="284"/>
      <c r="P30" s="575"/>
      <c r="Q30" s="241"/>
    </row>
    <row r="31" spans="3:17" ht="12.75" customHeight="1" x14ac:dyDescent="0.2">
      <c r="C31" s="244"/>
      <c r="D31" s="632"/>
      <c r="E31" s="633" t="s">
        <v>245</v>
      </c>
      <c r="F31" s="743"/>
      <c r="G31" s="641">
        <v>1</v>
      </c>
      <c r="H31" s="279">
        <f>G31*100/$G$73</f>
        <v>0.32679738562091504</v>
      </c>
      <c r="I31" s="279">
        <f>G31*100/$F$21</f>
        <v>0.12453300124533001</v>
      </c>
      <c r="J31" s="269"/>
      <c r="K31" s="270"/>
      <c r="N31" s="580"/>
      <c r="O31" s="579"/>
      <c r="P31" s="297"/>
      <c r="Q31" s="241"/>
    </row>
    <row r="32" spans="3:17" ht="12.75" customHeight="1" x14ac:dyDescent="0.2">
      <c r="C32" s="244"/>
      <c r="D32" s="632"/>
      <c r="E32" s="633" t="s">
        <v>120</v>
      </c>
      <c r="F32" s="634"/>
      <c r="G32" s="641">
        <v>1</v>
      </c>
      <c r="H32" s="279">
        <f>(G32*100)/$G$73</f>
        <v>0.32679738562091504</v>
      </c>
      <c r="I32" s="279">
        <f t="shared" ref="I32:I38" si="2">(G32*100)/$F$21</f>
        <v>0.12453300124533001</v>
      </c>
      <c r="J32" s="269"/>
      <c r="K32" s="270"/>
      <c r="N32" s="580"/>
      <c r="O32" s="579"/>
      <c r="P32" s="297"/>
      <c r="Q32" s="241"/>
    </row>
    <row r="33" spans="3:17" ht="12.75" customHeight="1" x14ac:dyDescent="0.2">
      <c r="C33" s="244"/>
      <c r="D33" s="632"/>
      <c r="E33" s="633" t="s">
        <v>121</v>
      </c>
      <c r="F33" s="634"/>
      <c r="G33" s="641">
        <v>1</v>
      </c>
      <c r="H33" s="279">
        <f>G33*100/$G$73</f>
        <v>0.32679738562091504</v>
      </c>
      <c r="I33" s="279">
        <f t="shared" si="2"/>
        <v>0.12453300124533001</v>
      </c>
      <c r="J33" s="269"/>
      <c r="K33" s="270"/>
      <c r="N33" s="580"/>
      <c r="O33" s="579"/>
      <c r="P33" s="297"/>
      <c r="Q33" s="241"/>
    </row>
    <row r="34" spans="3:17" ht="12.75" customHeight="1" x14ac:dyDescent="0.2">
      <c r="C34" s="244"/>
      <c r="D34" s="631"/>
      <c r="E34" s="628" t="s">
        <v>123</v>
      </c>
      <c r="F34" s="572"/>
      <c r="G34" s="641">
        <v>2</v>
      </c>
      <c r="H34" s="279">
        <f>(G34*100)/$G$73</f>
        <v>0.65359477124183007</v>
      </c>
      <c r="I34" s="279">
        <f t="shared" si="2"/>
        <v>0.24906600249066002</v>
      </c>
      <c r="J34" s="269"/>
      <c r="K34" s="270"/>
      <c r="N34" s="580"/>
      <c r="O34" s="579"/>
      <c r="P34" s="297"/>
      <c r="Q34" s="241"/>
    </row>
    <row r="35" spans="3:17" ht="12" customHeight="1" x14ac:dyDescent="0.2">
      <c r="C35" s="244"/>
      <c r="D35" s="283"/>
      <c r="E35" s="360" t="s">
        <v>247</v>
      </c>
      <c r="F35" s="361"/>
      <c r="G35" s="638">
        <f>SUM(G36:G38)</f>
        <v>6</v>
      </c>
      <c r="H35" s="274">
        <f>G35*100/$G$73</f>
        <v>1.9607843137254901</v>
      </c>
      <c r="I35" s="274">
        <f t="shared" si="2"/>
        <v>0.74719800747198006</v>
      </c>
      <c r="J35" s="269"/>
      <c r="K35" s="270"/>
      <c r="N35" s="580"/>
      <c r="O35" s="579"/>
      <c r="P35" s="297"/>
      <c r="Q35" s="241"/>
    </row>
    <row r="36" spans="3:17" ht="12.75" customHeight="1" x14ac:dyDescent="0.2">
      <c r="C36" s="244"/>
      <c r="D36" s="629"/>
      <c r="E36" s="630" t="s">
        <v>249</v>
      </c>
      <c r="F36" s="742"/>
      <c r="G36" s="641">
        <v>4</v>
      </c>
      <c r="H36" s="279">
        <f>G36*100/$G$73</f>
        <v>1.3071895424836601</v>
      </c>
      <c r="I36" s="279">
        <f t="shared" si="2"/>
        <v>0.49813200498132004</v>
      </c>
      <c r="J36" s="269"/>
      <c r="K36" s="270"/>
      <c r="N36" s="580"/>
      <c r="O36" s="579"/>
      <c r="P36" s="297"/>
      <c r="Q36" s="241"/>
    </row>
    <row r="37" spans="3:17" ht="12.75" customHeight="1" x14ac:dyDescent="0.2">
      <c r="C37" s="244"/>
      <c r="D37" s="636"/>
      <c r="E37" s="633" t="s">
        <v>119</v>
      </c>
      <c r="F37" s="640"/>
      <c r="G37" s="641">
        <v>1</v>
      </c>
      <c r="H37" s="279">
        <f>G37*100/$G$73</f>
        <v>0.32679738562091504</v>
      </c>
      <c r="I37" s="279">
        <f t="shared" si="2"/>
        <v>0.12453300124533001</v>
      </c>
      <c r="J37" s="269"/>
      <c r="K37" s="270"/>
      <c r="N37" s="580"/>
      <c r="O37" s="579"/>
      <c r="P37" s="297"/>
      <c r="Q37" s="241"/>
    </row>
    <row r="38" spans="3:17" ht="12.75" customHeight="1" x14ac:dyDescent="0.2">
      <c r="C38" s="244"/>
      <c r="D38" s="631"/>
      <c r="E38" s="628" t="s">
        <v>248</v>
      </c>
      <c r="F38" s="744"/>
      <c r="G38" s="745">
        <v>1</v>
      </c>
      <c r="H38" s="279">
        <f>G38*100/$G$73</f>
        <v>0.32679738562091504</v>
      </c>
      <c r="I38" s="279">
        <f t="shared" si="2"/>
        <v>0.12453300124533001</v>
      </c>
      <c r="J38" s="269"/>
      <c r="K38" s="270"/>
      <c r="N38" s="580"/>
      <c r="O38" s="579"/>
      <c r="P38" s="297"/>
      <c r="Q38" s="241"/>
    </row>
    <row r="39" spans="3:17" ht="12" customHeight="1" x14ac:dyDescent="0.2">
      <c r="C39" s="244"/>
      <c r="D39" s="569" t="s">
        <v>250</v>
      </c>
      <c r="E39" s="569"/>
      <c r="F39" s="570"/>
      <c r="G39" s="638">
        <f>G40+G43</f>
        <v>32</v>
      </c>
      <c r="H39" s="274">
        <f t="shared" ref="H39:H68" si="3">(G39*100)/$G$73</f>
        <v>10.457516339869281</v>
      </c>
      <c r="I39" s="274">
        <f t="shared" si="1"/>
        <v>3.9850560398505603</v>
      </c>
      <c r="N39" s="284"/>
      <c r="O39" s="284"/>
      <c r="P39" s="575"/>
      <c r="Q39" s="241"/>
    </row>
    <row r="40" spans="3:17" ht="12" customHeight="1" x14ac:dyDescent="0.2">
      <c r="D40" s="283"/>
      <c r="E40" s="360" t="s">
        <v>53</v>
      </c>
      <c r="F40" s="361"/>
      <c r="G40" s="275">
        <f>SUM(G41:G42)</f>
        <v>23</v>
      </c>
      <c r="H40" s="274">
        <f t="shared" si="3"/>
        <v>7.5163398692810457</v>
      </c>
      <c r="I40" s="274">
        <f t="shared" si="1"/>
        <v>2.8642590286425902</v>
      </c>
      <c r="N40" s="578"/>
      <c r="O40" s="284"/>
      <c r="P40" s="575"/>
      <c r="Q40" s="241"/>
    </row>
    <row r="41" spans="3:17" ht="12.75" customHeight="1" x14ac:dyDescent="0.2">
      <c r="C41" s="244"/>
      <c r="D41" s="278"/>
      <c r="E41" s="278" t="s">
        <v>251</v>
      </c>
      <c r="F41" s="280"/>
      <c r="G41" s="281">
        <v>2</v>
      </c>
      <c r="H41" s="357">
        <f t="shared" si="3"/>
        <v>0.65359477124183007</v>
      </c>
      <c r="I41" s="279">
        <f t="shared" si="1"/>
        <v>0.24906600249066002</v>
      </c>
      <c r="N41" s="578"/>
      <c r="O41" s="284"/>
      <c r="P41" s="575"/>
      <c r="Q41" s="241"/>
    </row>
    <row r="42" spans="3:17" ht="12.75" customHeight="1" x14ac:dyDescent="0.2">
      <c r="C42" s="244"/>
      <c r="D42" s="448"/>
      <c r="E42" s="449" t="s">
        <v>252</v>
      </c>
      <c r="F42" s="280"/>
      <c r="G42" s="433">
        <v>21</v>
      </c>
      <c r="H42" s="357">
        <f t="shared" si="3"/>
        <v>6.8627450980392153</v>
      </c>
      <c r="I42" s="279">
        <f t="shared" ref="I42" si="4">(G42*100)/$F$21</f>
        <v>2.6151930261519301</v>
      </c>
      <c r="N42" s="578"/>
      <c r="O42" s="284"/>
      <c r="P42" s="575"/>
      <c r="Q42" s="241"/>
    </row>
    <row r="43" spans="3:17" ht="12" customHeight="1" x14ac:dyDescent="0.2">
      <c r="D43" s="283"/>
      <c r="E43" s="360" t="s">
        <v>253</v>
      </c>
      <c r="F43" s="361"/>
      <c r="G43" s="275">
        <f>SUM(G44:G49)</f>
        <v>9</v>
      </c>
      <c r="H43" s="274">
        <f t="shared" si="3"/>
        <v>2.9411764705882355</v>
      </c>
      <c r="I43" s="274">
        <f t="shared" ref="I43:I51" si="5">(G43*100)/$F$21</f>
        <v>1.1207970112079702</v>
      </c>
      <c r="N43" s="580"/>
      <c r="O43" s="579"/>
      <c r="P43" s="297"/>
      <c r="Q43" s="241"/>
    </row>
    <row r="44" spans="3:17" ht="12.75" customHeight="1" x14ac:dyDescent="0.2">
      <c r="D44" s="277"/>
      <c r="E44" s="278" t="s">
        <v>116</v>
      </c>
      <c r="F44" s="405"/>
      <c r="G44" s="281">
        <v>1</v>
      </c>
      <c r="H44" s="279">
        <f t="shared" ref="H44:H49" si="6">(G44*100)/$G$73</f>
        <v>0.32679738562091504</v>
      </c>
      <c r="I44" s="279">
        <f t="shared" ref="I44:I49" si="7">(G44*100)/$F$21</f>
        <v>0.12453300124533001</v>
      </c>
      <c r="K44" s="251"/>
      <c r="N44" s="576"/>
      <c r="O44" s="576"/>
      <c r="P44" s="575"/>
      <c r="Q44" s="241"/>
    </row>
    <row r="45" spans="3:17" ht="12.75" customHeight="1" x14ac:dyDescent="0.2">
      <c r="D45" s="277"/>
      <c r="E45" s="278" t="s">
        <v>256</v>
      </c>
      <c r="F45" s="405"/>
      <c r="G45" s="281">
        <v>2</v>
      </c>
      <c r="H45" s="279">
        <f t="shared" si="6"/>
        <v>0.65359477124183007</v>
      </c>
      <c r="I45" s="279">
        <f t="shared" si="7"/>
        <v>0.24906600249066002</v>
      </c>
      <c r="N45" s="576"/>
      <c r="O45" s="576"/>
      <c r="P45" s="575"/>
      <c r="Q45" s="241"/>
    </row>
    <row r="46" spans="3:17" ht="12.75" customHeight="1" x14ac:dyDescent="0.2">
      <c r="D46" s="277"/>
      <c r="E46" s="278" t="s">
        <v>254</v>
      </c>
      <c r="F46" s="405"/>
      <c r="G46" s="281">
        <v>1</v>
      </c>
      <c r="H46" s="279">
        <f t="shared" si="6"/>
        <v>0.32679738562091504</v>
      </c>
      <c r="I46" s="279">
        <f t="shared" si="7"/>
        <v>0.12453300124533001</v>
      </c>
      <c r="N46" s="576"/>
      <c r="O46" s="576"/>
      <c r="P46" s="575"/>
      <c r="Q46" s="241"/>
    </row>
    <row r="47" spans="3:17" ht="12.75" customHeight="1" x14ac:dyDescent="0.2">
      <c r="D47" s="277"/>
      <c r="E47" s="278" t="s">
        <v>255</v>
      </c>
      <c r="F47" s="405"/>
      <c r="G47" s="281">
        <v>1</v>
      </c>
      <c r="H47" s="279">
        <f t="shared" si="6"/>
        <v>0.32679738562091504</v>
      </c>
      <c r="I47" s="279">
        <f t="shared" si="7"/>
        <v>0.12453300124533001</v>
      </c>
      <c r="N47" s="576"/>
      <c r="O47" s="576"/>
      <c r="P47" s="575"/>
      <c r="Q47" s="241"/>
    </row>
    <row r="48" spans="3:17" ht="12.75" customHeight="1" x14ac:dyDescent="0.2">
      <c r="D48" s="277"/>
      <c r="E48" s="278" t="s">
        <v>122</v>
      </c>
      <c r="F48" s="405"/>
      <c r="G48" s="281">
        <v>3</v>
      </c>
      <c r="H48" s="279">
        <f t="shared" si="6"/>
        <v>0.98039215686274506</v>
      </c>
      <c r="I48" s="279">
        <f t="shared" si="7"/>
        <v>0.37359900373599003</v>
      </c>
      <c r="N48" s="576"/>
      <c r="O48" s="576"/>
      <c r="P48" s="575"/>
      <c r="Q48" s="241"/>
    </row>
    <row r="49" spans="3:17" ht="12.75" customHeight="1" x14ac:dyDescent="0.2">
      <c r="D49" s="637"/>
      <c r="E49" s="278" t="s">
        <v>124</v>
      </c>
      <c r="F49" s="405"/>
      <c r="G49" s="281">
        <v>1</v>
      </c>
      <c r="H49" s="279">
        <f t="shared" si="6"/>
        <v>0.32679738562091504</v>
      </c>
      <c r="I49" s="279">
        <f t="shared" si="7"/>
        <v>0.12453300124533001</v>
      </c>
      <c r="N49" s="576"/>
      <c r="O49" s="576"/>
      <c r="P49" s="575"/>
      <c r="Q49" s="241"/>
    </row>
    <row r="50" spans="3:17" ht="12" customHeight="1" x14ac:dyDescent="0.2">
      <c r="D50" s="271" t="s">
        <v>257</v>
      </c>
      <c r="E50" s="272"/>
      <c r="F50" s="273"/>
      <c r="G50" s="275">
        <f>G51+G68</f>
        <v>237</v>
      </c>
      <c r="H50" s="274">
        <f t="shared" si="3"/>
        <v>77.450980392156865</v>
      </c>
      <c r="I50" s="274">
        <f t="shared" si="5"/>
        <v>29.514321295143212</v>
      </c>
      <c r="N50" s="576"/>
      <c r="O50" s="576"/>
      <c r="P50" s="575"/>
      <c r="Q50" s="241"/>
    </row>
    <row r="51" spans="3:17" ht="12" customHeight="1" x14ac:dyDescent="0.2">
      <c r="D51" s="283"/>
      <c r="E51" s="360" t="s">
        <v>258</v>
      </c>
      <c r="F51" s="361"/>
      <c r="G51" s="275">
        <f>SUM(G52:G67)</f>
        <v>236</v>
      </c>
      <c r="H51" s="274">
        <f t="shared" si="3"/>
        <v>77.124183006535944</v>
      </c>
      <c r="I51" s="274">
        <f t="shared" si="5"/>
        <v>29.389788293897883</v>
      </c>
      <c r="N51" s="576"/>
      <c r="O51" s="576"/>
      <c r="P51" s="575"/>
      <c r="Q51" s="241"/>
    </row>
    <row r="52" spans="3:17" ht="12.75" customHeight="1" x14ac:dyDescent="0.2">
      <c r="D52" s="286"/>
      <c r="E52" s="389" t="s">
        <v>54</v>
      </c>
      <c r="F52" s="478"/>
      <c r="G52" s="305">
        <v>8</v>
      </c>
      <c r="H52" s="276">
        <f t="shared" ref="H52:H67" si="8">(G52*100)/$G$73</f>
        <v>2.6143790849673203</v>
      </c>
      <c r="I52" s="573">
        <f t="shared" ref="I52:I67" si="9">(G52*100)/$F$21</f>
        <v>0.99626400996264008</v>
      </c>
      <c r="N52" s="578"/>
      <c r="O52" s="576"/>
      <c r="P52" s="575"/>
      <c r="Q52" s="241"/>
    </row>
    <row r="53" spans="3:17" ht="12.75" customHeight="1" x14ac:dyDescent="0.2">
      <c r="D53" s="287"/>
      <c r="E53" s="288" t="s">
        <v>55</v>
      </c>
      <c r="F53" s="289"/>
      <c r="G53" s="281">
        <v>21</v>
      </c>
      <c r="H53" s="279">
        <f t="shared" si="8"/>
        <v>6.8627450980392153</v>
      </c>
      <c r="I53" s="574">
        <f t="shared" si="9"/>
        <v>2.6151930261519301</v>
      </c>
      <c r="N53" s="578"/>
      <c r="O53" s="576"/>
      <c r="P53" s="575"/>
      <c r="Q53" s="241"/>
    </row>
    <row r="54" spans="3:17" ht="12.75" customHeight="1" x14ac:dyDescent="0.2">
      <c r="D54" s="287"/>
      <c r="E54" s="288" t="s">
        <v>75</v>
      </c>
      <c r="F54" s="289"/>
      <c r="G54" s="281">
        <v>18</v>
      </c>
      <c r="H54" s="279">
        <f t="shared" si="8"/>
        <v>5.882352941176471</v>
      </c>
      <c r="I54" s="574">
        <f t="shared" si="9"/>
        <v>2.2415940224159403</v>
      </c>
      <c r="N54" s="576"/>
      <c r="O54" s="576"/>
      <c r="P54" s="575"/>
      <c r="Q54" s="241"/>
    </row>
    <row r="55" spans="3:17" ht="12.75" customHeight="1" x14ac:dyDescent="0.2">
      <c r="D55" s="287"/>
      <c r="E55" s="288" t="s">
        <v>265</v>
      </c>
      <c r="F55" s="289"/>
      <c r="G55" s="281">
        <v>2</v>
      </c>
      <c r="H55" s="279">
        <f t="shared" si="8"/>
        <v>0.65359477124183007</v>
      </c>
      <c r="I55" s="574">
        <f t="shared" si="9"/>
        <v>0.24906600249066002</v>
      </c>
      <c r="N55" s="576"/>
      <c r="O55" s="576"/>
      <c r="P55" s="575"/>
      <c r="Q55" s="241"/>
    </row>
    <row r="56" spans="3:17" ht="12.75" customHeight="1" x14ac:dyDescent="0.2">
      <c r="D56" s="287"/>
      <c r="E56" s="288" t="s">
        <v>284</v>
      </c>
      <c r="F56" s="289"/>
      <c r="G56" s="281">
        <v>8</v>
      </c>
      <c r="H56" s="279">
        <f t="shared" si="8"/>
        <v>2.6143790849673203</v>
      </c>
      <c r="I56" s="574">
        <f t="shared" si="9"/>
        <v>0.99626400996264008</v>
      </c>
      <c r="N56" s="576"/>
      <c r="O56" s="576"/>
      <c r="P56" s="575"/>
      <c r="Q56" s="241"/>
    </row>
    <row r="57" spans="3:17" ht="12.75" customHeight="1" x14ac:dyDescent="0.2">
      <c r="D57" s="287"/>
      <c r="E57" s="288" t="s">
        <v>117</v>
      </c>
      <c r="F57" s="289"/>
      <c r="G57" s="281">
        <v>2</v>
      </c>
      <c r="H57" s="279">
        <f t="shared" si="8"/>
        <v>0.65359477124183007</v>
      </c>
      <c r="I57" s="544">
        <f t="shared" si="9"/>
        <v>0.24906600249066002</v>
      </c>
      <c r="N57" s="576"/>
      <c r="O57" s="576"/>
      <c r="P57" s="575"/>
      <c r="Q57" s="241"/>
    </row>
    <row r="58" spans="3:17" ht="12.75" customHeight="1" x14ac:dyDescent="0.2">
      <c r="C58" s="244"/>
      <c r="D58" s="290"/>
      <c r="E58" s="288" t="s">
        <v>118</v>
      </c>
      <c r="F58" s="289"/>
      <c r="G58" s="281">
        <v>1</v>
      </c>
      <c r="H58" s="279">
        <f t="shared" si="8"/>
        <v>0.32679738562091504</v>
      </c>
      <c r="I58" s="574">
        <f t="shared" si="9"/>
        <v>0.12453300124533001</v>
      </c>
      <c r="N58" s="576"/>
      <c r="O58" s="532"/>
      <c r="P58" s="241"/>
      <c r="Q58" s="241"/>
    </row>
    <row r="59" spans="3:17" ht="12.75" customHeight="1" x14ac:dyDescent="0.2">
      <c r="C59" s="239"/>
      <c r="D59" s="290"/>
      <c r="E59" s="288" t="s">
        <v>78</v>
      </c>
      <c r="F59" s="289"/>
      <c r="G59" s="281">
        <v>14</v>
      </c>
      <c r="H59" s="279">
        <f t="shared" si="8"/>
        <v>4.5751633986928102</v>
      </c>
      <c r="I59" s="574">
        <f t="shared" si="9"/>
        <v>1.7434620174346203</v>
      </c>
      <c r="N59" s="576"/>
      <c r="O59" s="532"/>
      <c r="P59" s="241"/>
      <c r="Q59" s="241"/>
    </row>
    <row r="60" spans="3:17" ht="12.75" customHeight="1" x14ac:dyDescent="0.2">
      <c r="C60" s="239"/>
      <c r="D60" s="290"/>
      <c r="E60" s="288" t="s">
        <v>260</v>
      </c>
      <c r="F60" s="289"/>
      <c r="G60" s="281">
        <v>73</v>
      </c>
      <c r="H60" s="279">
        <f t="shared" si="8"/>
        <v>23.856209150326798</v>
      </c>
      <c r="I60" s="574">
        <f t="shared" si="9"/>
        <v>9.0909090909090917</v>
      </c>
      <c r="N60" s="576"/>
      <c r="O60" s="532"/>
      <c r="P60" s="241"/>
      <c r="Q60" s="241"/>
    </row>
    <row r="61" spans="3:17" ht="12.75" customHeight="1" x14ac:dyDescent="0.2">
      <c r="D61" s="290"/>
      <c r="E61" s="288" t="s">
        <v>261</v>
      </c>
      <c r="F61" s="289"/>
      <c r="G61" s="281">
        <v>3</v>
      </c>
      <c r="H61" s="279">
        <f t="shared" si="8"/>
        <v>0.98039215686274506</v>
      </c>
      <c r="I61" s="574">
        <f t="shared" si="9"/>
        <v>0.37359900373599003</v>
      </c>
      <c r="N61" s="581"/>
      <c r="O61" s="581"/>
      <c r="P61" s="295"/>
      <c r="Q61" s="241"/>
    </row>
    <row r="62" spans="3:17" ht="12.75" customHeight="1" x14ac:dyDescent="0.2">
      <c r="D62" s="290"/>
      <c r="E62" s="288" t="s">
        <v>379</v>
      </c>
      <c r="F62" s="289"/>
      <c r="G62" s="281">
        <v>2</v>
      </c>
      <c r="H62" s="279">
        <f t="shared" si="8"/>
        <v>0.65359477124183007</v>
      </c>
      <c r="I62" s="574">
        <f t="shared" si="9"/>
        <v>0.24906600249066002</v>
      </c>
      <c r="N62" s="581"/>
      <c r="O62" s="581"/>
      <c r="P62" s="295"/>
      <c r="Q62" s="241"/>
    </row>
    <row r="63" spans="3:17" ht="12.75" customHeight="1" x14ac:dyDescent="0.2">
      <c r="C63" s="244"/>
      <c r="D63" s="290"/>
      <c r="E63" s="288" t="s">
        <v>262</v>
      </c>
      <c r="F63" s="289"/>
      <c r="G63" s="281">
        <v>21</v>
      </c>
      <c r="H63" s="279">
        <f t="shared" si="8"/>
        <v>6.8627450980392153</v>
      </c>
      <c r="I63" s="574">
        <f t="shared" si="9"/>
        <v>2.6151930261519301</v>
      </c>
    </row>
    <row r="64" spans="3:17" ht="12.75" customHeight="1" x14ac:dyDescent="0.2">
      <c r="D64" s="290"/>
      <c r="E64" s="288" t="s">
        <v>263</v>
      </c>
      <c r="F64" s="289"/>
      <c r="G64" s="281">
        <v>24</v>
      </c>
      <c r="H64" s="279">
        <f t="shared" si="8"/>
        <v>7.8431372549019605</v>
      </c>
      <c r="I64" s="574">
        <f t="shared" si="9"/>
        <v>2.9887920298879203</v>
      </c>
    </row>
    <row r="65" spans="3:10" ht="12.75" customHeight="1" x14ac:dyDescent="0.2">
      <c r="D65" s="476"/>
      <c r="E65" s="477" t="s">
        <v>264</v>
      </c>
      <c r="F65" s="479"/>
      <c r="G65" s="281">
        <v>21</v>
      </c>
      <c r="H65" s="279">
        <f t="shared" si="8"/>
        <v>6.8627450980392153</v>
      </c>
      <c r="I65" s="574">
        <f t="shared" si="9"/>
        <v>2.6151930261519301</v>
      </c>
    </row>
    <row r="66" spans="3:10" ht="12.75" customHeight="1" x14ac:dyDescent="0.2">
      <c r="D66" s="635"/>
      <c r="E66" s="642" t="s">
        <v>259</v>
      </c>
      <c r="F66" s="643"/>
      <c r="G66" s="432">
        <v>3</v>
      </c>
      <c r="H66" s="285">
        <f t="shared" si="8"/>
        <v>0.98039215686274506</v>
      </c>
      <c r="I66" s="574">
        <f t="shared" si="9"/>
        <v>0.37359900373599003</v>
      </c>
    </row>
    <row r="67" spans="3:10" ht="12.75" customHeight="1" x14ac:dyDescent="0.2">
      <c r="D67" s="541"/>
      <c r="E67" s="431" t="s">
        <v>84</v>
      </c>
      <c r="F67" s="244"/>
      <c r="G67" s="542">
        <v>15</v>
      </c>
      <c r="H67" s="543">
        <f t="shared" si="8"/>
        <v>4.9019607843137258</v>
      </c>
      <c r="I67" s="544">
        <f t="shared" si="9"/>
        <v>1.8679950186799501</v>
      </c>
    </row>
    <row r="68" spans="3:10" ht="12" customHeight="1" x14ac:dyDescent="0.2">
      <c r="D68" s="283"/>
      <c r="E68" s="360" t="s">
        <v>266</v>
      </c>
      <c r="F68" s="361"/>
      <c r="G68" s="275">
        <f>G69</f>
        <v>1</v>
      </c>
      <c r="H68" s="274">
        <f t="shared" si="3"/>
        <v>0.32679738562091504</v>
      </c>
      <c r="I68" s="274">
        <f t="shared" ref="I68:I69" si="10">(G68*100)/$F$21</f>
        <v>0.12453300124533001</v>
      </c>
    </row>
    <row r="69" spans="3:10" ht="12.75" customHeight="1" x14ac:dyDescent="0.2">
      <c r="D69" s="541"/>
      <c r="E69" s="431" t="s">
        <v>266</v>
      </c>
      <c r="F69" s="244"/>
      <c r="G69" s="244">
        <v>1</v>
      </c>
      <c r="H69" s="544">
        <f>G69*100/$G$73</f>
        <v>0.32679738562091504</v>
      </c>
      <c r="I69" s="639">
        <f t="shared" si="10"/>
        <v>0.12453300124533001</v>
      </c>
    </row>
    <row r="70" spans="3:10" ht="12" customHeight="1" x14ac:dyDescent="0.2">
      <c r="D70" s="271" t="s">
        <v>96</v>
      </c>
      <c r="E70" s="272"/>
      <c r="F70" s="273"/>
      <c r="G70" s="275">
        <f>G71</f>
        <v>1</v>
      </c>
      <c r="H70" s="274">
        <f>(G70*100)/$G$73</f>
        <v>0.32679738562091504</v>
      </c>
      <c r="I70" s="274">
        <f t="shared" ref="I70:I72" si="11">(G70*100)/$F$21</f>
        <v>0.12453300124533001</v>
      </c>
    </row>
    <row r="71" spans="3:10" ht="12.75" customHeight="1" x14ac:dyDescent="0.2">
      <c r="D71" s="541"/>
      <c r="E71" s="288" t="s">
        <v>267</v>
      </c>
      <c r="F71" s="627"/>
      <c r="G71" s="281">
        <v>1</v>
      </c>
      <c r="H71" s="279">
        <f>(G71*100)/$G$73</f>
        <v>0.32679738562091504</v>
      </c>
      <c r="I71" s="574">
        <f t="shared" si="11"/>
        <v>0.12453300124533001</v>
      </c>
    </row>
    <row r="72" spans="3:10" ht="12" customHeight="1" x14ac:dyDescent="0.2">
      <c r="D72" s="271" t="s">
        <v>268</v>
      </c>
      <c r="E72" s="272"/>
      <c r="F72" s="273"/>
      <c r="G72" s="275">
        <v>4</v>
      </c>
      <c r="H72" s="274">
        <f>G72*100/$G$73</f>
        <v>1.3071895424836601</v>
      </c>
      <c r="I72" s="274">
        <f t="shared" si="11"/>
        <v>0.49813200498132004</v>
      </c>
    </row>
    <row r="73" spans="3:10" ht="12" customHeight="1" x14ac:dyDescent="0.2">
      <c r="D73" s="536"/>
      <c r="E73" s="537"/>
      <c r="F73" s="538" t="s">
        <v>269</v>
      </c>
      <c r="G73" s="539">
        <f>G28+G39+G50+G70+G72</f>
        <v>306</v>
      </c>
      <c r="H73" s="291">
        <f>H28+H39+H50+H70+H72</f>
        <v>100</v>
      </c>
      <c r="I73" s="291">
        <f>(G73*100)/$F$21</f>
        <v>38.107098381070983</v>
      </c>
    </row>
    <row r="74" spans="3:10" ht="12" customHeight="1" x14ac:dyDescent="0.2">
      <c r="D74" s="263" t="s">
        <v>237</v>
      </c>
      <c r="E74" s="263"/>
    </row>
    <row r="75" spans="3:10" ht="10.5" customHeight="1" x14ac:dyDescent="0.2">
      <c r="D75" s="302" t="s">
        <v>238</v>
      </c>
      <c r="E75" s="263"/>
    </row>
    <row r="76" spans="3:10" ht="15.75" customHeight="1" x14ac:dyDescent="0.2">
      <c r="D76" s="242" t="s">
        <v>270</v>
      </c>
      <c r="E76" s="242"/>
      <c r="F76" s="241"/>
      <c r="G76" s="241"/>
      <c r="H76" s="241"/>
    </row>
    <row r="77" spans="3:10" ht="6.95" customHeight="1" x14ac:dyDescent="0.2">
      <c r="C77" s="241"/>
      <c r="D77" s="243"/>
      <c r="E77" s="243"/>
      <c r="F77" s="243"/>
      <c r="G77" s="241"/>
      <c r="H77" s="241"/>
    </row>
    <row r="78" spans="3:10" ht="18" customHeight="1" x14ac:dyDescent="0.2">
      <c r="C78" s="244"/>
      <c r="D78" s="779" t="s">
        <v>271</v>
      </c>
      <c r="E78" s="780"/>
      <c r="F78" s="781"/>
      <c r="G78" s="394" t="s">
        <v>240</v>
      </c>
      <c r="H78" s="394" t="s">
        <v>42</v>
      </c>
      <c r="J78" s="245"/>
    </row>
    <row r="79" spans="3:10" ht="15.75" customHeight="1" x14ac:dyDescent="0.2">
      <c r="D79" s="246"/>
      <c r="E79" s="247"/>
      <c r="F79" s="248" t="s">
        <v>269</v>
      </c>
      <c r="G79" s="249">
        <f>SUM(G80:G116,G122:G157)</f>
        <v>803</v>
      </c>
      <c r="H79" s="250">
        <f t="shared" ref="H79" si="12">(G79*100)/$G$79</f>
        <v>100</v>
      </c>
      <c r="I79" s="251"/>
    </row>
    <row r="80" spans="3:10" ht="15.75" customHeight="1" x14ac:dyDescent="0.2">
      <c r="D80" s="252" t="s">
        <v>73</v>
      </c>
      <c r="E80" s="253"/>
      <c r="F80" s="254"/>
      <c r="G80" s="255">
        <v>2</v>
      </c>
      <c r="H80" s="388">
        <f>(G80*100)/$G$79</f>
        <v>0.24906600249066002</v>
      </c>
    </row>
    <row r="81" spans="2:17" ht="15.75" customHeight="1" x14ac:dyDescent="0.2">
      <c r="C81" s="241"/>
      <c r="D81" s="257" t="s">
        <v>85</v>
      </c>
      <c r="E81" s="258"/>
      <c r="F81" s="259"/>
      <c r="G81" s="260">
        <v>5</v>
      </c>
      <c r="H81" s="261">
        <f t="shared" ref="H81:H115" si="13">(G81*100)/$G$79</f>
        <v>0.62266500622665011</v>
      </c>
      <c r="J81" s="77"/>
      <c r="K81" s="241"/>
      <c r="L81" s="241"/>
      <c r="M81" s="241"/>
      <c r="N81" s="241"/>
      <c r="O81" s="241"/>
      <c r="P81" s="241"/>
      <c r="Q81" s="241"/>
    </row>
    <row r="82" spans="2:17" ht="15.75" customHeight="1" x14ac:dyDescent="0.2">
      <c r="D82" s="257" t="s">
        <v>3</v>
      </c>
      <c r="E82" s="258"/>
      <c r="F82" s="259"/>
      <c r="G82" s="260">
        <v>4</v>
      </c>
      <c r="H82" s="406">
        <f t="shared" si="13"/>
        <v>0.49813200498132004</v>
      </c>
      <c r="J82" s="241"/>
      <c r="K82" s="241"/>
      <c r="L82" s="241"/>
      <c r="M82" s="241"/>
      <c r="N82" s="241"/>
      <c r="O82" s="241"/>
      <c r="P82" s="241"/>
      <c r="Q82" s="241"/>
    </row>
    <row r="83" spans="2:17" ht="15.75" customHeight="1" x14ac:dyDescent="0.2">
      <c r="B83" s="251"/>
      <c r="C83" s="241"/>
      <c r="D83" s="257" t="s">
        <v>4</v>
      </c>
      <c r="E83" s="258"/>
      <c r="F83" s="259"/>
      <c r="G83" s="260">
        <v>11</v>
      </c>
      <c r="H83" s="261">
        <f t="shared" si="13"/>
        <v>1.3698630136986301</v>
      </c>
      <c r="J83" s="443"/>
      <c r="K83" s="443"/>
      <c r="L83" s="443"/>
      <c r="M83" s="444"/>
      <c r="N83" s="444"/>
      <c r="O83" s="444"/>
      <c r="P83" s="241"/>
      <c r="Q83" s="241"/>
    </row>
    <row r="84" spans="2:17" ht="15.75" customHeight="1" x14ac:dyDescent="0.2">
      <c r="B84" s="251"/>
      <c r="D84" s="257" t="s">
        <v>101</v>
      </c>
      <c r="E84" s="258"/>
      <c r="F84" s="259"/>
      <c r="G84" s="260">
        <v>7</v>
      </c>
      <c r="H84" s="261">
        <f t="shared" si="13"/>
        <v>0.87173100871731013</v>
      </c>
      <c r="J84" s="395"/>
      <c r="K84" s="395"/>
      <c r="L84" s="395"/>
      <c r="M84" s="434"/>
      <c r="N84" s="434"/>
      <c r="O84" s="434"/>
      <c r="P84" s="241"/>
      <c r="Q84" s="241"/>
    </row>
    <row r="85" spans="2:17" ht="15.75" customHeight="1" x14ac:dyDescent="0.2">
      <c r="B85" s="251"/>
      <c r="D85" s="257" t="s">
        <v>108</v>
      </c>
      <c r="E85" s="258"/>
      <c r="F85" s="259"/>
      <c r="G85" s="260">
        <v>4</v>
      </c>
      <c r="H85" s="261">
        <f t="shared" si="13"/>
        <v>0.49813200498132004</v>
      </c>
      <c r="J85" s="434"/>
      <c r="K85" s="434"/>
      <c r="L85" s="434"/>
      <c r="M85" s="434"/>
      <c r="N85" s="434"/>
      <c r="O85" s="434"/>
      <c r="P85" s="241"/>
      <c r="Q85" s="241"/>
    </row>
    <row r="86" spans="2:17" ht="15.75" customHeight="1" x14ac:dyDescent="0.2">
      <c r="B86" s="251"/>
      <c r="C86" s="241"/>
      <c r="D86" s="257" t="s">
        <v>6</v>
      </c>
      <c r="E86" s="258"/>
      <c r="F86" s="259"/>
      <c r="G86" s="260">
        <v>7</v>
      </c>
      <c r="H86" s="261">
        <f t="shared" si="13"/>
        <v>0.87173100871731013</v>
      </c>
      <c r="J86" s="445"/>
      <c r="K86" s="445"/>
      <c r="L86" s="445"/>
      <c r="M86" s="446"/>
      <c r="N86" s="446"/>
      <c r="O86" s="446"/>
      <c r="P86" s="241"/>
      <c r="Q86" s="241"/>
    </row>
    <row r="87" spans="2:17" ht="15.75" customHeight="1" x14ac:dyDescent="0.2">
      <c r="B87" s="251"/>
      <c r="C87" s="241"/>
      <c r="D87" s="257" t="s">
        <v>97</v>
      </c>
      <c r="E87" s="258"/>
      <c r="F87" s="259"/>
      <c r="G87" s="260">
        <v>1</v>
      </c>
      <c r="H87" s="261">
        <f t="shared" si="13"/>
        <v>0.12453300124533001</v>
      </c>
      <c r="J87" s="395"/>
      <c r="K87" s="395"/>
      <c r="L87" s="395"/>
      <c r="M87" s="434"/>
      <c r="N87" s="434"/>
      <c r="O87" s="434"/>
      <c r="P87" s="241"/>
      <c r="Q87" s="241"/>
    </row>
    <row r="88" spans="2:17" ht="15.75" customHeight="1" x14ac:dyDescent="0.2">
      <c r="D88" s="257" t="s">
        <v>74</v>
      </c>
      <c r="E88" s="258"/>
      <c r="F88" s="259"/>
      <c r="G88" s="260">
        <v>2</v>
      </c>
      <c r="H88" s="261">
        <f t="shared" si="13"/>
        <v>0.24906600249066002</v>
      </c>
      <c r="J88" s="447"/>
      <c r="K88" s="447"/>
      <c r="L88" s="447"/>
      <c r="M88" s="446"/>
      <c r="N88" s="446"/>
      <c r="O88" s="446"/>
      <c r="P88" s="241"/>
      <c r="Q88" s="241"/>
    </row>
    <row r="89" spans="2:17" ht="15.75" customHeight="1" x14ac:dyDescent="0.2">
      <c r="C89" s="241"/>
      <c r="D89" s="257" t="s">
        <v>7</v>
      </c>
      <c r="E89" s="258"/>
      <c r="F89" s="259"/>
      <c r="G89" s="260">
        <v>13</v>
      </c>
      <c r="H89" s="261">
        <f t="shared" si="13"/>
        <v>1.6189290161892902</v>
      </c>
      <c r="J89" s="241"/>
      <c r="K89" s="241"/>
      <c r="L89" s="241"/>
      <c r="M89" s="241"/>
      <c r="N89" s="241"/>
      <c r="O89" s="241"/>
      <c r="P89" s="241"/>
      <c r="Q89" s="241"/>
    </row>
    <row r="90" spans="2:17" ht="15.75" customHeight="1" x14ac:dyDescent="0.2">
      <c r="D90" s="257" t="s">
        <v>94</v>
      </c>
      <c r="E90" s="258"/>
      <c r="F90" s="259"/>
      <c r="G90" s="260">
        <v>58</v>
      </c>
      <c r="H90" s="261">
        <f t="shared" si="13"/>
        <v>7.2229140722291403</v>
      </c>
      <c r="J90" s="241"/>
      <c r="K90" s="241"/>
      <c r="L90" s="241"/>
      <c r="M90" s="241"/>
      <c r="N90" s="241"/>
      <c r="O90" s="241"/>
      <c r="P90" s="241"/>
      <c r="Q90" s="241"/>
    </row>
    <row r="91" spans="2:17" ht="15.75" customHeight="1" x14ac:dyDescent="0.2">
      <c r="D91" s="257" t="s">
        <v>125</v>
      </c>
      <c r="E91" s="258"/>
      <c r="F91" s="259"/>
      <c r="G91" s="260">
        <v>2</v>
      </c>
      <c r="H91" s="261">
        <f t="shared" si="13"/>
        <v>0.24906600249066002</v>
      </c>
      <c r="J91" s="241"/>
      <c r="K91" s="241"/>
      <c r="L91" s="241"/>
      <c r="M91" s="241"/>
      <c r="N91" s="241"/>
      <c r="O91" s="241"/>
      <c r="P91" s="241"/>
      <c r="Q91" s="241"/>
    </row>
    <row r="92" spans="2:17" ht="15.75" customHeight="1" x14ac:dyDescent="0.2">
      <c r="D92" s="257" t="s">
        <v>9</v>
      </c>
      <c r="E92" s="258"/>
      <c r="F92" s="259"/>
      <c r="G92" s="260">
        <v>20</v>
      </c>
      <c r="H92" s="261">
        <f t="shared" si="13"/>
        <v>2.4906600249066004</v>
      </c>
      <c r="J92" s="241"/>
      <c r="K92" s="241"/>
      <c r="L92" s="241"/>
      <c r="M92" s="241"/>
      <c r="N92" s="241"/>
      <c r="O92" s="241"/>
      <c r="P92" s="241"/>
      <c r="Q92" s="241"/>
    </row>
    <row r="93" spans="2:17" ht="15.75" customHeight="1" x14ac:dyDescent="0.2">
      <c r="D93" s="257" t="s">
        <v>102</v>
      </c>
      <c r="E93" s="258"/>
      <c r="F93" s="259"/>
      <c r="G93" s="260">
        <v>1</v>
      </c>
      <c r="H93" s="261">
        <f t="shared" si="13"/>
        <v>0.12453300124533001</v>
      </c>
      <c r="J93" s="241"/>
      <c r="K93" s="241"/>
      <c r="L93" s="241"/>
      <c r="M93" s="241"/>
      <c r="N93" s="241"/>
      <c r="O93" s="241"/>
      <c r="P93" s="241"/>
      <c r="Q93" s="241"/>
    </row>
    <row r="94" spans="2:17" ht="15.75" customHeight="1" x14ac:dyDescent="0.2">
      <c r="D94" s="257" t="s">
        <v>10</v>
      </c>
      <c r="E94" s="258"/>
      <c r="F94" s="259"/>
      <c r="G94" s="260">
        <v>13</v>
      </c>
      <c r="H94" s="261">
        <f t="shared" si="13"/>
        <v>1.6189290161892902</v>
      </c>
    </row>
    <row r="95" spans="2:17" ht="15.75" customHeight="1" x14ac:dyDescent="0.2">
      <c r="D95" s="257" t="s">
        <v>109</v>
      </c>
      <c r="E95" s="258"/>
      <c r="F95" s="259"/>
      <c r="G95" s="260">
        <v>2</v>
      </c>
      <c r="H95" s="261">
        <f t="shared" si="13"/>
        <v>0.24906600249066002</v>
      </c>
    </row>
    <row r="96" spans="2:17" ht="15.75" customHeight="1" x14ac:dyDescent="0.2">
      <c r="C96" s="241"/>
      <c r="D96" s="257" t="s">
        <v>11</v>
      </c>
      <c r="E96" s="258"/>
      <c r="F96" s="259"/>
      <c r="G96" s="260">
        <v>3</v>
      </c>
      <c r="H96" s="261">
        <f t="shared" si="13"/>
        <v>0.37359900373599003</v>
      </c>
    </row>
    <row r="97" spans="2:8" ht="15.75" customHeight="1" x14ac:dyDescent="0.2">
      <c r="D97" s="257" t="s">
        <v>12</v>
      </c>
      <c r="E97" s="258"/>
      <c r="F97" s="259"/>
      <c r="G97" s="260">
        <v>306</v>
      </c>
      <c r="H97" s="261">
        <f t="shared" si="13"/>
        <v>38.107098381070983</v>
      </c>
    </row>
    <row r="98" spans="2:8" ht="15.75" customHeight="1" x14ac:dyDescent="0.2">
      <c r="D98" s="257" t="s">
        <v>126</v>
      </c>
      <c r="E98" s="258"/>
      <c r="F98" s="259"/>
      <c r="G98" s="260">
        <v>2</v>
      </c>
      <c r="H98" s="261">
        <f t="shared" si="13"/>
        <v>0.24906600249066002</v>
      </c>
    </row>
    <row r="99" spans="2:8" ht="15.75" customHeight="1" x14ac:dyDescent="0.2">
      <c r="C99" s="241"/>
      <c r="D99" s="257" t="s">
        <v>43</v>
      </c>
      <c r="E99" s="258"/>
      <c r="F99" s="259"/>
      <c r="G99" s="260">
        <v>2</v>
      </c>
      <c r="H99" s="261">
        <f t="shared" si="13"/>
        <v>0.24906600249066002</v>
      </c>
    </row>
    <row r="100" spans="2:8" ht="15.75" customHeight="1" x14ac:dyDescent="0.2">
      <c r="B100" s="251"/>
      <c r="C100" s="241"/>
      <c r="D100" s="257" t="s">
        <v>13</v>
      </c>
      <c r="E100" s="258"/>
      <c r="F100" s="259"/>
      <c r="G100" s="260">
        <v>19</v>
      </c>
      <c r="H100" s="261">
        <f t="shared" si="13"/>
        <v>2.3661270236612704</v>
      </c>
    </row>
    <row r="101" spans="2:8" ht="15.75" customHeight="1" x14ac:dyDescent="0.2">
      <c r="B101" s="251"/>
      <c r="C101" s="241"/>
      <c r="D101" s="257" t="s">
        <v>91</v>
      </c>
      <c r="E101" s="258"/>
      <c r="F101" s="259"/>
      <c r="G101" s="260">
        <v>2</v>
      </c>
      <c r="H101" s="261">
        <f t="shared" si="13"/>
        <v>0.24906600249066002</v>
      </c>
    </row>
    <row r="102" spans="2:8" ht="15.75" customHeight="1" x14ac:dyDescent="0.2">
      <c r="D102" s="257" t="s">
        <v>14</v>
      </c>
      <c r="E102" s="258"/>
      <c r="F102" s="259"/>
      <c r="G102" s="260">
        <v>3</v>
      </c>
      <c r="H102" s="261">
        <f t="shared" si="13"/>
        <v>0.37359900373599003</v>
      </c>
    </row>
    <row r="103" spans="2:8" ht="15.75" customHeight="1" x14ac:dyDescent="0.2">
      <c r="D103" s="257" t="s">
        <v>127</v>
      </c>
      <c r="E103" s="258"/>
      <c r="F103" s="259"/>
      <c r="G103" s="260">
        <v>1</v>
      </c>
      <c r="H103" s="261">
        <f t="shared" si="13"/>
        <v>0.12453300124533001</v>
      </c>
    </row>
    <row r="104" spans="2:8" ht="15.75" customHeight="1" x14ac:dyDescent="0.2">
      <c r="D104" s="257" t="s">
        <v>15</v>
      </c>
      <c r="E104" s="258"/>
      <c r="F104" s="259"/>
      <c r="G104" s="260">
        <v>3</v>
      </c>
      <c r="H104" s="261">
        <f t="shared" si="13"/>
        <v>0.37359900373599003</v>
      </c>
    </row>
    <row r="105" spans="2:8" ht="15.75" customHeight="1" x14ac:dyDescent="0.2">
      <c r="D105" s="257" t="s">
        <v>128</v>
      </c>
      <c r="E105" s="258"/>
      <c r="F105" s="259"/>
      <c r="G105" s="260">
        <v>1</v>
      </c>
      <c r="H105" s="261">
        <f t="shared" si="13"/>
        <v>0.12453300124533001</v>
      </c>
    </row>
    <row r="106" spans="2:8" ht="15.75" customHeight="1" x14ac:dyDescent="0.2">
      <c r="D106" s="257" t="s">
        <v>16</v>
      </c>
      <c r="E106" s="258"/>
      <c r="F106" s="259"/>
      <c r="G106" s="260">
        <v>11</v>
      </c>
      <c r="H106" s="261">
        <f t="shared" si="13"/>
        <v>1.3698630136986301</v>
      </c>
    </row>
    <row r="107" spans="2:8" ht="15.75" customHeight="1" x14ac:dyDescent="0.2">
      <c r="D107" s="257" t="s">
        <v>110</v>
      </c>
      <c r="E107" s="258"/>
      <c r="F107" s="259"/>
      <c r="G107" s="260">
        <v>1</v>
      </c>
      <c r="H107" s="261">
        <f t="shared" si="13"/>
        <v>0.12453300124533001</v>
      </c>
    </row>
    <row r="108" spans="2:8" ht="15.75" customHeight="1" x14ac:dyDescent="0.2">
      <c r="D108" s="257" t="s">
        <v>77</v>
      </c>
      <c r="E108" s="258"/>
      <c r="F108" s="259"/>
      <c r="G108" s="260">
        <v>1</v>
      </c>
      <c r="H108" s="261">
        <f t="shared" si="13"/>
        <v>0.12453300124533001</v>
      </c>
    </row>
    <row r="109" spans="2:8" ht="15.75" customHeight="1" x14ac:dyDescent="0.2">
      <c r="D109" s="257" t="s">
        <v>17</v>
      </c>
      <c r="E109" s="258"/>
      <c r="F109" s="259"/>
      <c r="G109" s="260">
        <v>8</v>
      </c>
      <c r="H109" s="261">
        <f t="shared" si="13"/>
        <v>0.99626400996264008</v>
      </c>
    </row>
    <row r="110" spans="2:8" ht="15.75" customHeight="1" x14ac:dyDescent="0.2">
      <c r="C110" s="241"/>
      <c r="D110" s="257" t="s">
        <v>37</v>
      </c>
      <c r="E110" s="258"/>
      <c r="F110" s="259"/>
      <c r="G110" s="260">
        <v>9</v>
      </c>
      <c r="H110" s="261">
        <f t="shared" si="13"/>
        <v>1.1207970112079702</v>
      </c>
    </row>
    <row r="111" spans="2:8" ht="15.75" customHeight="1" x14ac:dyDescent="0.2">
      <c r="D111" s="257" t="s">
        <v>19</v>
      </c>
      <c r="E111" s="258"/>
      <c r="F111" s="259"/>
      <c r="G111" s="260">
        <v>36</v>
      </c>
      <c r="H111" s="261">
        <f t="shared" si="13"/>
        <v>4.4831880448318806</v>
      </c>
    </row>
    <row r="112" spans="2:8" ht="15.75" customHeight="1" x14ac:dyDescent="0.2">
      <c r="C112" s="241"/>
      <c r="D112" s="257" t="s">
        <v>98</v>
      </c>
      <c r="E112" s="258"/>
      <c r="F112" s="259"/>
      <c r="G112" s="260">
        <v>3</v>
      </c>
      <c r="H112" s="261">
        <f t="shared" si="13"/>
        <v>0.37359900373599003</v>
      </c>
    </row>
    <row r="113" spans="3:10" ht="15.75" customHeight="1" x14ac:dyDescent="0.2">
      <c r="D113" s="257" t="s">
        <v>99</v>
      </c>
      <c r="E113" s="258"/>
      <c r="F113" s="259"/>
      <c r="G113" s="260">
        <v>4</v>
      </c>
      <c r="H113" s="261">
        <f t="shared" si="13"/>
        <v>0.49813200498132004</v>
      </c>
    </row>
    <row r="114" spans="3:10" ht="15.75" customHeight="1" x14ac:dyDescent="0.2">
      <c r="C114" s="241"/>
      <c r="D114" s="587" t="s">
        <v>44</v>
      </c>
      <c r="E114" s="588"/>
      <c r="F114" s="644"/>
      <c r="G114" s="645">
        <v>3</v>
      </c>
      <c r="H114" s="591">
        <f t="shared" si="13"/>
        <v>0.37359900373599003</v>
      </c>
    </row>
    <row r="115" spans="3:10" ht="15.75" customHeight="1" x14ac:dyDescent="0.2">
      <c r="D115" s="587" t="s">
        <v>45</v>
      </c>
      <c r="E115" s="588"/>
      <c r="F115" s="644"/>
      <c r="G115" s="645">
        <v>8</v>
      </c>
      <c r="H115" s="591">
        <f t="shared" si="13"/>
        <v>0.99626400996264008</v>
      </c>
    </row>
    <row r="116" spans="3:10" ht="15.75" customHeight="1" x14ac:dyDescent="0.2">
      <c r="C116" s="241"/>
      <c r="D116" s="333" t="s">
        <v>104</v>
      </c>
      <c r="E116" s="334"/>
      <c r="F116" s="387"/>
      <c r="G116" s="429">
        <v>1</v>
      </c>
      <c r="H116" s="335">
        <f>(G116*100)/$G$79</f>
        <v>0.12453300124533001</v>
      </c>
    </row>
    <row r="117" spans="3:10" ht="15" customHeight="1" x14ac:dyDescent="0.2">
      <c r="C117" s="241"/>
      <c r="D117" s="241"/>
      <c r="E117" s="241"/>
      <c r="F117" s="241"/>
      <c r="G117" s="403"/>
      <c r="H117" s="402"/>
    </row>
    <row r="118" spans="3:10" ht="15.75" customHeight="1" x14ac:dyDescent="0.2">
      <c r="D118" s="242" t="s">
        <v>270</v>
      </c>
      <c r="E118" s="242"/>
      <c r="F118" s="241"/>
      <c r="G118" s="241"/>
      <c r="H118" s="241"/>
    </row>
    <row r="119" spans="3:10" ht="6.95" customHeight="1" x14ac:dyDescent="0.2">
      <c r="C119" s="241"/>
      <c r="D119" s="243"/>
      <c r="E119" s="243"/>
      <c r="F119" s="243"/>
      <c r="G119" s="241"/>
      <c r="H119" s="241"/>
    </row>
    <row r="120" spans="3:10" ht="18" customHeight="1" x14ac:dyDescent="0.2">
      <c r="C120" s="244"/>
      <c r="D120" s="779" t="s">
        <v>271</v>
      </c>
      <c r="E120" s="780"/>
      <c r="F120" s="781"/>
      <c r="G120" s="394" t="s">
        <v>240</v>
      </c>
      <c r="H120" s="394" t="s">
        <v>42</v>
      </c>
      <c r="J120" s="245"/>
    </row>
    <row r="121" spans="3:10" ht="15.75" customHeight="1" x14ac:dyDescent="0.2">
      <c r="D121" s="246"/>
      <c r="E121" s="247"/>
      <c r="F121" s="248" t="s">
        <v>269</v>
      </c>
      <c r="G121" s="249">
        <f>+$G$79</f>
        <v>803</v>
      </c>
      <c r="H121" s="250">
        <f t="shared" ref="H121:H156" si="14">(G121*100)/$G$79</f>
        <v>100</v>
      </c>
      <c r="I121" s="251"/>
    </row>
    <row r="122" spans="3:10" ht="15.75" customHeight="1" x14ac:dyDescent="0.2">
      <c r="D122" s="257" t="s">
        <v>92</v>
      </c>
      <c r="E122" s="258"/>
      <c r="F122" s="259"/>
      <c r="G122" s="260">
        <v>6</v>
      </c>
      <c r="H122" s="261">
        <f t="shared" si="14"/>
        <v>0.74719800747198006</v>
      </c>
    </row>
    <row r="123" spans="3:10" ht="15.75" customHeight="1" x14ac:dyDescent="0.2">
      <c r="D123" s="257" t="s">
        <v>115</v>
      </c>
      <c r="E123" s="258"/>
      <c r="F123" s="259"/>
      <c r="G123" s="260">
        <v>2</v>
      </c>
      <c r="H123" s="406">
        <f t="shared" si="14"/>
        <v>0.24906600249066002</v>
      </c>
    </row>
    <row r="124" spans="3:10" ht="15.75" customHeight="1" x14ac:dyDescent="0.2">
      <c r="D124" s="257" t="s">
        <v>111</v>
      </c>
      <c r="E124" s="258"/>
      <c r="F124" s="332"/>
      <c r="G124" s="426">
        <v>2</v>
      </c>
      <c r="H124" s="261">
        <f t="shared" si="14"/>
        <v>0.24906600249066002</v>
      </c>
    </row>
    <row r="125" spans="3:10" ht="15.75" customHeight="1" x14ac:dyDescent="0.2">
      <c r="D125" s="262" t="s">
        <v>20</v>
      </c>
      <c r="E125" s="241"/>
      <c r="F125" s="244"/>
      <c r="G125" s="427">
        <v>32</v>
      </c>
      <c r="H125" s="256">
        <f t="shared" si="14"/>
        <v>3.9850560398505603</v>
      </c>
    </row>
    <row r="126" spans="3:10" ht="15.75" customHeight="1" x14ac:dyDescent="0.2">
      <c r="D126" s="257" t="s">
        <v>46</v>
      </c>
      <c r="E126" s="258"/>
      <c r="F126" s="332"/>
      <c r="G126" s="426">
        <v>10</v>
      </c>
      <c r="H126" s="261">
        <f t="shared" si="14"/>
        <v>1.2453300124533002</v>
      </c>
    </row>
    <row r="127" spans="3:10" ht="15.75" customHeight="1" x14ac:dyDescent="0.2">
      <c r="D127" s="257" t="s">
        <v>57</v>
      </c>
      <c r="E127" s="258"/>
      <c r="F127" s="332"/>
      <c r="G127" s="426">
        <v>7</v>
      </c>
      <c r="H127" s="261">
        <f t="shared" si="14"/>
        <v>0.87173100871731013</v>
      </c>
    </row>
    <row r="128" spans="3:10" ht="15.75" customHeight="1" x14ac:dyDescent="0.2">
      <c r="D128" s="257" t="s">
        <v>129</v>
      </c>
      <c r="E128" s="258"/>
      <c r="F128" s="332"/>
      <c r="G128" s="426">
        <v>1</v>
      </c>
      <c r="H128" s="261">
        <f t="shared" si="14"/>
        <v>0.12453300124533001</v>
      </c>
    </row>
    <row r="129" spans="4:12" ht="15.75" customHeight="1" x14ac:dyDescent="0.2">
      <c r="D129" s="257" t="s">
        <v>112</v>
      </c>
      <c r="E129" s="258"/>
      <c r="F129" s="332"/>
      <c r="G129" s="426">
        <v>1</v>
      </c>
      <c r="H129" s="261">
        <f t="shared" si="14"/>
        <v>0.12453300124533001</v>
      </c>
    </row>
    <row r="130" spans="4:12" ht="15.75" customHeight="1" x14ac:dyDescent="0.2">
      <c r="D130" s="257" t="s">
        <v>21</v>
      </c>
      <c r="E130" s="258"/>
      <c r="F130" s="332"/>
      <c r="G130" s="426">
        <v>1</v>
      </c>
      <c r="H130" s="261">
        <f t="shared" si="14"/>
        <v>0.12453300124533001</v>
      </c>
    </row>
    <row r="131" spans="4:12" ht="15.75" customHeight="1" x14ac:dyDescent="0.2">
      <c r="D131" s="257" t="s">
        <v>130</v>
      </c>
      <c r="E131" s="258"/>
      <c r="F131" s="332"/>
      <c r="G131" s="426">
        <v>1</v>
      </c>
      <c r="H131" s="261">
        <f t="shared" si="14"/>
        <v>0.12453300124533001</v>
      </c>
    </row>
    <row r="132" spans="4:12" ht="15.75" customHeight="1" x14ac:dyDescent="0.2">
      <c r="D132" s="257" t="s">
        <v>47</v>
      </c>
      <c r="E132" s="258"/>
      <c r="F132" s="332"/>
      <c r="G132" s="426">
        <v>7</v>
      </c>
      <c r="H132" s="261">
        <f t="shared" si="14"/>
        <v>0.87173100871731013</v>
      </c>
    </row>
    <row r="133" spans="4:12" ht="15.75" customHeight="1" x14ac:dyDescent="0.2">
      <c r="D133" s="257" t="s">
        <v>100</v>
      </c>
      <c r="E133" s="258"/>
      <c r="F133" s="332"/>
      <c r="G133" s="426">
        <v>19</v>
      </c>
      <c r="H133" s="261">
        <f t="shared" si="14"/>
        <v>2.3661270236612704</v>
      </c>
    </row>
    <row r="134" spans="4:12" ht="15.75" customHeight="1" x14ac:dyDescent="0.2">
      <c r="D134" s="257" t="s">
        <v>22</v>
      </c>
      <c r="E134" s="258"/>
      <c r="F134" s="332"/>
      <c r="G134" s="426">
        <v>5</v>
      </c>
      <c r="H134" s="261">
        <f t="shared" si="14"/>
        <v>0.62266500622665011</v>
      </c>
    </row>
    <row r="135" spans="4:12" ht="15.75" customHeight="1" x14ac:dyDescent="0.2">
      <c r="D135" s="257" t="s">
        <v>131</v>
      </c>
      <c r="E135" s="258"/>
      <c r="F135" s="332"/>
      <c r="G135" s="426">
        <v>1</v>
      </c>
      <c r="H135" s="261">
        <f t="shared" si="14"/>
        <v>0.12453300124533001</v>
      </c>
    </row>
    <row r="136" spans="4:12" ht="15.75" customHeight="1" x14ac:dyDescent="0.2">
      <c r="D136" s="257" t="s">
        <v>48</v>
      </c>
      <c r="E136" s="258"/>
      <c r="F136" s="332"/>
      <c r="G136" s="426">
        <v>11</v>
      </c>
      <c r="H136" s="261">
        <f t="shared" si="14"/>
        <v>1.3698630136986301</v>
      </c>
    </row>
    <row r="137" spans="4:12" ht="15.75" customHeight="1" x14ac:dyDescent="0.2">
      <c r="D137" s="257" t="s">
        <v>24</v>
      </c>
      <c r="E137" s="258"/>
      <c r="F137" s="332"/>
      <c r="G137" s="426">
        <v>1</v>
      </c>
      <c r="H137" s="261">
        <f t="shared" si="14"/>
        <v>0.12453300124533001</v>
      </c>
    </row>
    <row r="138" spans="4:12" ht="15.75" customHeight="1" x14ac:dyDescent="0.2">
      <c r="D138" s="257" t="s">
        <v>23</v>
      </c>
      <c r="E138" s="258"/>
      <c r="F138" s="332"/>
      <c r="G138" s="426">
        <v>8</v>
      </c>
      <c r="H138" s="261">
        <f t="shared" si="14"/>
        <v>0.99626400996264008</v>
      </c>
    </row>
    <row r="139" spans="4:12" ht="15.75" customHeight="1" x14ac:dyDescent="0.2">
      <c r="D139" s="257" t="s">
        <v>132</v>
      </c>
      <c r="E139" s="258"/>
      <c r="F139" s="332"/>
      <c r="G139" s="426">
        <v>1</v>
      </c>
      <c r="H139" s="261">
        <f t="shared" si="14"/>
        <v>0.12453300124533001</v>
      </c>
    </row>
    <row r="140" spans="4:12" ht="15.75" customHeight="1" x14ac:dyDescent="0.2">
      <c r="D140" s="257" t="s">
        <v>25</v>
      </c>
      <c r="E140" s="258"/>
      <c r="F140" s="332"/>
      <c r="G140" s="426">
        <v>30</v>
      </c>
      <c r="H140" s="261">
        <f t="shared" si="14"/>
        <v>3.7359900373599002</v>
      </c>
    </row>
    <row r="141" spans="4:12" ht="15.75" customHeight="1" x14ac:dyDescent="0.2">
      <c r="D141" s="257" t="s">
        <v>26</v>
      </c>
      <c r="E141" s="258"/>
      <c r="F141" s="332"/>
      <c r="G141" s="426">
        <v>11</v>
      </c>
      <c r="H141" s="261">
        <f t="shared" si="14"/>
        <v>1.3698630136986301</v>
      </c>
    </row>
    <row r="142" spans="4:12" ht="15.75" customHeight="1" x14ac:dyDescent="0.2">
      <c r="D142" s="257" t="s">
        <v>27</v>
      </c>
      <c r="E142" s="258"/>
      <c r="F142" s="332"/>
      <c r="G142" s="426">
        <v>21</v>
      </c>
      <c r="H142" s="261">
        <f t="shared" si="14"/>
        <v>2.6151930261519301</v>
      </c>
    </row>
    <row r="143" spans="4:12" ht="15.75" customHeight="1" x14ac:dyDescent="0.2">
      <c r="D143" s="257" t="s">
        <v>133</v>
      </c>
      <c r="E143" s="258"/>
      <c r="F143" s="332"/>
      <c r="G143" s="426">
        <v>1</v>
      </c>
      <c r="H143" s="261">
        <f t="shared" si="14"/>
        <v>0.12453300124533001</v>
      </c>
    </row>
    <row r="144" spans="4:12" ht="15.75" customHeight="1" x14ac:dyDescent="0.2">
      <c r="D144" s="257" t="s">
        <v>64</v>
      </c>
      <c r="E144" s="258"/>
      <c r="F144" s="296"/>
      <c r="G144" s="428">
        <v>5</v>
      </c>
      <c r="H144" s="261">
        <f t="shared" si="14"/>
        <v>0.62266500622665011</v>
      </c>
      <c r="L144" s="251"/>
    </row>
    <row r="145" spans="3:12" ht="15.75" customHeight="1" x14ac:dyDescent="0.2">
      <c r="D145" s="646" t="s">
        <v>134</v>
      </c>
      <c r="E145" s="647"/>
      <c r="F145" s="648"/>
      <c r="G145" s="649">
        <v>2</v>
      </c>
      <c r="H145" s="591">
        <f t="shared" si="14"/>
        <v>0.24906600249066002</v>
      </c>
      <c r="L145" s="251"/>
    </row>
    <row r="146" spans="3:12" s="251" customFormat="1" ht="15.75" customHeight="1" x14ac:dyDescent="0.2">
      <c r="C146" s="240"/>
      <c r="D146" s="651" t="s">
        <v>135</v>
      </c>
      <c r="E146" s="652"/>
      <c r="F146" s="653"/>
      <c r="G146" s="652">
        <v>1</v>
      </c>
      <c r="H146" s="654">
        <f t="shared" si="14"/>
        <v>0.12453300124533001</v>
      </c>
    </row>
    <row r="147" spans="3:12" s="251" customFormat="1" ht="15.75" customHeight="1" x14ac:dyDescent="0.2">
      <c r="C147" s="240"/>
      <c r="D147" s="262" t="s">
        <v>113</v>
      </c>
      <c r="E147" s="241"/>
      <c r="F147" s="430"/>
      <c r="G147" s="251">
        <v>1</v>
      </c>
      <c r="H147" s="650">
        <f t="shared" si="14"/>
        <v>0.12453300124533001</v>
      </c>
    </row>
    <row r="148" spans="3:12" ht="15.75" customHeight="1" x14ac:dyDescent="0.2">
      <c r="D148" s="257" t="s">
        <v>28</v>
      </c>
      <c r="E148" s="258"/>
      <c r="F148" s="332"/>
      <c r="G148" s="426">
        <v>6</v>
      </c>
      <c r="H148" s="261">
        <f t="shared" si="14"/>
        <v>0.74719800747198006</v>
      </c>
    </row>
    <row r="149" spans="3:12" ht="15.75" customHeight="1" x14ac:dyDescent="0.2">
      <c r="D149" s="257" t="s">
        <v>114</v>
      </c>
      <c r="E149" s="258"/>
      <c r="F149" s="332"/>
      <c r="G149" s="426">
        <v>1</v>
      </c>
      <c r="H149" s="261">
        <f t="shared" si="14"/>
        <v>0.12453300124533001</v>
      </c>
    </row>
    <row r="150" spans="3:12" ht="15.75" customHeight="1" x14ac:dyDescent="0.2">
      <c r="D150" s="257" t="s">
        <v>40</v>
      </c>
      <c r="E150" s="258"/>
      <c r="F150" s="332"/>
      <c r="G150" s="426">
        <v>5</v>
      </c>
      <c r="H150" s="261">
        <f t="shared" si="14"/>
        <v>0.62266500622665011</v>
      </c>
    </row>
    <row r="151" spans="3:12" ht="15.75" customHeight="1" x14ac:dyDescent="0.2">
      <c r="D151" s="257" t="s">
        <v>89</v>
      </c>
      <c r="E151" s="258"/>
      <c r="F151" s="332"/>
      <c r="G151" s="426">
        <v>2</v>
      </c>
      <c r="H151" s="261">
        <f t="shared" si="14"/>
        <v>0.24906600249066002</v>
      </c>
    </row>
    <row r="152" spans="3:12" ht="15.75" customHeight="1" x14ac:dyDescent="0.2">
      <c r="D152" s="257" t="s">
        <v>29</v>
      </c>
      <c r="E152" s="258"/>
      <c r="F152" s="332"/>
      <c r="G152" s="426">
        <v>11</v>
      </c>
      <c r="H152" s="261">
        <f t="shared" si="14"/>
        <v>1.3698630136986301</v>
      </c>
    </row>
    <row r="153" spans="3:12" ht="15.75" customHeight="1" x14ac:dyDescent="0.2">
      <c r="D153" s="257" t="s">
        <v>95</v>
      </c>
      <c r="E153" s="258"/>
      <c r="F153" s="332"/>
      <c r="G153" s="426">
        <v>3</v>
      </c>
      <c r="H153" s="261">
        <f t="shared" si="14"/>
        <v>0.37359900373599003</v>
      </c>
    </row>
    <row r="154" spans="3:12" ht="15.75" customHeight="1" x14ac:dyDescent="0.2">
      <c r="D154" s="257" t="s">
        <v>30</v>
      </c>
      <c r="E154" s="258"/>
      <c r="F154" s="332"/>
      <c r="G154" s="426">
        <v>2</v>
      </c>
      <c r="H154" s="261">
        <f t="shared" si="14"/>
        <v>0.24906600249066002</v>
      </c>
    </row>
    <row r="155" spans="3:12" ht="15.75" customHeight="1" x14ac:dyDescent="0.2">
      <c r="D155" s="587" t="s">
        <v>136</v>
      </c>
      <c r="E155" s="588"/>
      <c r="F155" s="644"/>
      <c r="G155" s="645">
        <v>2</v>
      </c>
      <c r="H155" s="591">
        <f t="shared" si="14"/>
        <v>0.24906600249066002</v>
      </c>
    </row>
    <row r="156" spans="3:12" ht="15.75" customHeight="1" x14ac:dyDescent="0.2">
      <c r="D156" s="587" t="s">
        <v>31</v>
      </c>
      <c r="E156" s="588"/>
      <c r="F156" s="644"/>
      <c r="G156" s="645">
        <v>3</v>
      </c>
      <c r="H156" s="591">
        <f t="shared" si="14"/>
        <v>0.37359900373599003</v>
      </c>
    </row>
    <row r="157" spans="3:12" ht="15.75" customHeight="1" x14ac:dyDescent="0.2">
      <c r="D157" s="333" t="s">
        <v>137</v>
      </c>
      <c r="E157" s="334"/>
      <c r="F157" s="387"/>
      <c r="G157" s="429">
        <v>1</v>
      </c>
      <c r="H157" s="335">
        <f>(G157*100)/$G$79</f>
        <v>0.12453300124533001</v>
      </c>
    </row>
    <row r="158" spans="3:12" ht="15.95" customHeight="1" x14ac:dyDescent="0.2">
      <c r="D158" s="263" t="s">
        <v>237</v>
      </c>
      <c r="E158" s="263"/>
    </row>
    <row r="159" spans="3:12" ht="15.95" customHeight="1" x14ac:dyDescent="0.2">
      <c r="D159" s="302" t="s">
        <v>238</v>
      </c>
      <c r="E159" s="263"/>
    </row>
    <row r="160" spans="3:12" ht="15.95" customHeight="1" x14ac:dyDescent="0.2">
      <c r="D160" s="242" t="s">
        <v>272</v>
      </c>
      <c r="E160" s="242"/>
      <c r="F160" s="251"/>
      <c r="G160" s="251"/>
      <c r="H160" s="269"/>
    </row>
    <row r="161" spans="2:12" ht="6.95" customHeight="1" x14ac:dyDescent="0.2"/>
    <row r="162" spans="2:12" ht="15.95" customHeight="1" x14ac:dyDescent="0.2">
      <c r="D162" s="529"/>
      <c r="E162" s="525"/>
      <c r="F162" s="266"/>
      <c r="G162" s="267" t="s">
        <v>240</v>
      </c>
      <c r="H162" s="617"/>
      <c r="I162" s="251"/>
    </row>
    <row r="163" spans="2:12" ht="15.95" customHeight="1" x14ac:dyDescent="0.2">
      <c r="D163" s="527" t="s">
        <v>273</v>
      </c>
      <c r="E163" s="528"/>
      <c r="F163" s="430"/>
      <c r="G163" s="526">
        <v>40</v>
      </c>
      <c r="H163" s="251"/>
      <c r="I163" s="251"/>
    </row>
    <row r="164" spans="2:12" ht="28.5" customHeight="1" x14ac:dyDescent="0.2">
      <c r="B164" s="251"/>
      <c r="D164" s="782" t="s">
        <v>274</v>
      </c>
      <c r="E164" s="783"/>
      <c r="F164" s="784"/>
      <c r="G164" s="561">
        <f>G163/F21</f>
        <v>4.9813200498132003E-2</v>
      </c>
      <c r="H164" s="251"/>
      <c r="I164" s="251"/>
    </row>
    <row r="165" spans="2:12" ht="15.95" customHeight="1" x14ac:dyDescent="0.2">
      <c r="D165" s="431" t="s">
        <v>275</v>
      </c>
      <c r="E165" s="263"/>
    </row>
    <row r="166" spans="2:12" ht="15.95" customHeight="1" x14ac:dyDescent="0.2">
      <c r="D166" s="263" t="s">
        <v>237</v>
      </c>
      <c r="E166" s="302"/>
    </row>
    <row r="167" spans="2:12" ht="15.95" customHeight="1" x14ac:dyDescent="0.2">
      <c r="D167" s="302" t="s">
        <v>238</v>
      </c>
      <c r="E167" s="303"/>
    </row>
    <row r="168" spans="2:12" ht="15.95" customHeight="1" x14ac:dyDescent="0.2"/>
    <row r="169" spans="2:12" ht="6.95" customHeight="1" x14ac:dyDescent="0.2"/>
    <row r="170" spans="2:12" ht="15.95" customHeight="1" x14ac:dyDescent="0.2"/>
    <row r="171" spans="2:12" ht="15.95" customHeight="1" x14ac:dyDescent="0.2"/>
    <row r="172" spans="2:12" ht="15.95" customHeight="1" x14ac:dyDescent="0.2"/>
    <row r="173" spans="2:12" ht="15.95" customHeight="1" x14ac:dyDescent="0.2">
      <c r="B173" s="251"/>
    </row>
    <row r="174" spans="2:12" ht="15.95" customHeight="1" x14ac:dyDescent="0.2"/>
    <row r="175" spans="2:12" ht="15.95" customHeight="1" x14ac:dyDescent="0.2"/>
    <row r="176" spans="2:12" ht="15.95" customHeight="1" x14ac:dyDescent="0.2">
      <c r="K176" s="251"/>
      <c r="L176" s="251"/>
    </row>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row r="517" ht="15.95" customHeight="1" x14ac:dyDescent="0.2"/>
    <row r="518" ht="15.95" customHeight="1" x14ac:dyDescent="0.2"/>
    <row r="519" ht="15.95" customHeight="1" x14ac:dyDescent="0.2"/>
    <row r="520" ht="15.95" customHeight="1" x14ac:dyDescent="0.2"/>
    <row r="521" ht="15.95" customHeight="1" x14ac:dyDescent="0.2"/>
    <row r="522" ht="15.95" customHeight="1" x14ac:dyDescent="0.2"/>
    <row r="523" ht="15.95" customHeight="1" x14ac:dyDescent="0.2"/>
    <row r="524" ht="15.95" customHeight="1" x14ac:dyDescent="0.2"/>
    <row r="525" ht="15.95" customHeight="1" x14ac:dyDescent="0.2"/>
    <row r="526" ht="15.95" customHeight="1" x14ac:dyDescent="0.2"/>
    <row r="527" ht="15.95" customHeight="1" x14ac:dyDescent="0.2"/>
    <row r="528" ht="15.95" customHeight="1" x14ac:dyDescent="0.2"/>
    <row r="529" ht="15.95" customHeight="1" x14ac:dyDescent="0.2"/>
    <row r="530" ht="15.95" customHeight="1" x14ac:dyDescent="0.2"/>
    <row r="531" ht="15.95" customHeight="1" x14ac:dyDescent="0.2"/>
    <row r="532" ht="15.95" customHeight="1" x14ac:dyDescent="0.2"/>
  </sheetData>
  <sortState ref="E52:I67">
    <sortCondition ref="E52:E67"/>
  </sortState>
  <mergeCells count="3">
    <mergeCell ref="D78:F78"/>
    <mergeCell ref="D120:F120"/>
    <mergeCell ref="D164:F164"/>
  </mergeCells>
  <pageMargins left="0.6692913385826772" right="0.47244094488188981" top="0.39370078740157483" bottom="0.6692913385826772" header="0" footer="0"/>
  <pageSetup paperSize="9" fitToHeight="0" orientation="portrait" r:id="rId1"/>
  <headerFooter alignWithMargins="0"/>
  <rowBreaks count="4" manualBreakCount="4">
    <brk id="24" min="2" max="10" man="1"/>
    <brk id="75" max="16383" man="1"/>
    <brk id="117" max="16383" man="1"/>
    <brk id="15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47"/>
  <sheetViews>
    <sheetView showGridLines="0" topLeftCell="A61" zoomScaleNormal="100" workbookViewId="0"/>
  </sheetViews>
  <sheetFormatPr baseColWidth="10" defaultColWidth="9.140625" defaultRowHeight="12" x14ac:dyDescent="0.2"/>
  <cols>
    <col min="1" max="1" width="11.42578125" style="240" customWidth="1"/>
    <col min="2" max="2" width="5.7109375" style="240" customWidth="1"/>
    <col min="3" max="3" width="4" style="240" customWidth="1"/>
    <col min="4" max="4" width="3.28515625" style="240" customWidth="1"/>
    <col min="5" max="5" width="13.7109375" style="240" customWidth="1"/>
    <col min="6" max="10" width="11" style="240" customWidth="1"/>
    <col min="11" max="11" width="8.42578125" style="240" customWidth="1"/>
    <col min="12" max="12" width="6.28515625" style="240" customWidth="1"/>
    <col min="13" max="16384" width="9.140625" style="240"/>
  </cols>
  <sheetData>
    <row r="1" spans="3:13" s="2" customFormat="1" ht="15.95" customHeight="1" x14ac:dyDescent="0.2">
      <c r="C1" s="761"/>
      <c r="D1" s="761"/>
      <c r="E1" s="761"/>
      <c r="F1" s="761"/>
      <c r="G1" s="761"/>
      <c r="H1" s="761"/>
      <c r="I1" s="761"/>
      <c r="J1" s="761"/>
    </row>
    <row r="2" spans="3:13" s="2" customFormat="1" ht="12" customHeight="1" x14ac:dyDescent="0.2">
      <c r="C2" s="21"/>
      <c r="D2" s="21"/>
      <c r="E2" s="21"/>
      <c r="F2" s="762"/>
      <c r="G2" s="21"/>
      <c r="H2" s="21"/>
      <c r="I2" s="762"/>
      <c r="J2" s="21"/>
      <c r="K2" s="21"/>
      <c r="L2" s="762"/>
      <c r="M2" s="762"/>
    </row>
    <row r="3" spans="3:13" s="2" customFormat="1" ht="12" customHeight="1" x14ac:dyDescent="0.2">
      <c r="C3" s="21"/>
      <c r="D3" s="21"/>
      <c r="E3" s="21"/>
      <c r="F3" s="762"/>
      <c r="G3" s="21"/>
      <c r="H3" s="21"/>
      <c r="I3" s="762"/>
      <c r="J3" s="21"/>
      <c r="K3" s="21"/>
      <c r="L3" s="762"/>
      <c r="M3" s="762"/>
    </row>
    <row r="4" spans="3:13" s="2" customFormat="1" ht="12" customHeight="1" x14ac:dyDescent="0.2">
      <c r="C4" s="21"/>
      <c r="D4" s="21"/>
      <c r="E4" s="21"/>
      <c r="F4" s="762"/>
      <c r="G4" s="21"/>
      <c r="H4" s="21"/>
      <c r="I4" s="762"/>
      <c r="J4" s="21"/>
      <c r="K4" s="21"/>
      <c r="L4" s="762"/>
      <c r="M4" s="762"/>
    </row>
    <row r="5" spans="3:13" ht="24" customHeight="1" x14ac:dyDescent="0.2"/>
    <row r="6" spans="3:13" ht="18" customHeight="1" x14ac:dyDescent="0.2">
      <c r="C6" s="22" t="s">
        <v>147</v>
      </c>
    </row>
    <row r="7" spans="3:13" ht="18" customHeight="1" x14ac:dyDescent="0.2">
      <c r="C7" s="23" t="s">
        <v>148</v>
      </c>
    </row>
    <row r="8" spans="3:13" ht="18" customHeight="1" x14ac:dyDescent="0.2"/>
    <row r="9" spans="3:13" ht="9" customHeight="1" x14ac:dyDescent="0.2">
      <c r="C9" s="548"/>
    </row>
    <row r="10" spans="3:13" ht="15" customHeight="1" x14ac:dyDescent="0.2">
      <c r="D10" s="241"/>
      <c r="E10" s="241"/>
      <c r="F10" s="241"/>
      <c r="G10" s="241"/>
      <c r="H10" s="241"/>
    </row>
    <row r="11" spans="3:13" ht="15" customHeight="1" x14ac:dyDescent="0.2">
      <c r="C11" s="241"/>
    </row>
    <row r="12" spans="3:13" ht="6.75" customHeight="1" x14ac:dyDescent="0.2">
      <c r="D12" s="57"/>
    </row>
    <row r="13" spans="3:13" ht="21.75" customHeight="1" x14ac:dyDescent="0.2">
      <c r="D13" s="787" t="s">
        <v>276</v>
      </c>
      <c r="E13" s="788"/>
      <c r="F13" s="789"/>
      <c r="G13" s="506" t="s">
        <v>280</v>
      </c>
      <c r="H13" s="506" t="s">
        <v>240</v>
      </c>
      <c r="I13" s="506" t="s">
        <v>281</v>
      </c>
      <c r="J13" s="617"/>
    </row>
    <row r="14" spans="3:13" ht="15" customHeight="1" x14ac:dyDescent="0.2">
      <c r="D14" s="473" t="s">
        <v>277</v>
      </c>
      <c r="E14" s="201"/>
      <c r="F14" s="746"/>
      <c r="G14" s="211">
        <f>H14+I14</f>
        <v>33</v>
      </c>
      <c r="H14" s="202">
        <v>31</v>
      </c>
      <c r="I14" s="202">
        <v>2</v>
      </c>
    </row>
    <row r="15" spans="3:13" ht="15" customHeight="1" x14ac:dyDescent="0.2">
      <c r="D15" s="474" t="s">
        <v>278</v>
      </c>
      <c r="E15" s="475"/>
      <c r="F15" s="709"/>
      <c r="G15" s="214">
        <f>H15+I15</f>
        <v>11</v>
      </c>
      <c r="H15" s="203">
        <v>11</v>
      </c>
      <c r="I15" s="203">
        <v>0</v>
      </c>
    </row>
    <row r="16" spans="3:13" ht="15" customHeight="1" x14ac:dyDescent="0.2">
      <c r="D16" s="238" t="s">
        <v>279</v>
      </c>
      <c r="E16" s="28"/>
      <c r="F16" s="434"/>
      <c r="G16" s="185">
        <f>H16+I16</f>
        <v>3</v>
      </c>
      <c r="H16" s="107">
        <v>3</v>
      </c>
      <c r="I16" s="108">
        <v>0</v>
      </c>
    </row>
    <row r="17" spans="3:9" ht="15" customHeight="1" x14ac:dyDescent="0.2">
      <c r="C17" s="239"/>
      <c r="D17" s="545"/>
      <c r="E17" s="546" t="s">
        <v>269</v>
      </c>
      <c r="F17" s="747"/>
      <c r="G17" s="110">
        <f>H17+I17</f>
        <v>47</v>
      </c>
      <c r="H17" s="106">
        <f>SUM(H14:H16)</f>
        <v>45</v>
      </c>
      <c r="I17" s="106">
        <f>SUM(I14:I16)</f>
        <v>2</v>
      </c>
    </row>
    <row r="18" spans="3:9" ht="15" customHeight="1" x14ac:dyDescent="0.2">
      <c r="D18" s="303" t="s">
        <v>237</v>
      </c>
      <c r="E18" s="446"/>
      <c r="F18" s="446"/>
      <c r="G18" s="446"/>
      <c r="H18" s="446"/>
      <c r="I18" s="446"/>
    </row>
    <row r="19" spans="3:9" ht="15" customHeight="1" x14ac:dyDescent="0.2">
      <c r="D19" s="303" t="s">
        <v>238</v>
      </c>
      <c r="E19" s="446"/>
      <c r="F19" s="446"/>
      <c r="G19" s="446"/>
      <c r="H19" s="446"/>
      <c r="I19" s="446"/>
    </row>
    <row r="20" spans="3:9" ht="15" customHeight="1" x14ac:dyDescent="0.2">
      <c r="D20" s="302"/>
      <c r="E20" s="447"/>
      <c r="F20" s="447"/>
      <c r="G20" s="446"/>
      <c r="H20" s="446"/>
      <c r="I20" s="446"/>
    </row>
    <row r="21" spans="3:9" ht="15" customHeight="1" x14ac:dyDescent="0.2">
      <c r="D21" s="302"/>
      <c r="E21" s="447"/>
      <c r="F21" s="447"/>
      <c r="G21" s="446"/>
      <c r="H21" s="446"/>
      <c r="I21" s="446"/>
    </row>
    <row r="22" spans="3:9" ht="15" customHeight="1" x14ac:dyDescent="0.2">
      <c r="D22" s="302"/>
      <c r="E22" s="447"/>
      <c r="F22" s="447"/>
      <c r="G22" s="446"/>
      <c r="H22" s="446"/>
      <c r="I22" s="446"/>
    </row>
    <row r="23" spans="3:9" ht="15" customHeight="1" x14ac:dyDescent="0.2">
      <c r="D23" s="242" t="s">
        <v>282</v>
      </c>
      <c r="E23" s="242"/>
    </row>
    <row r="24" spans="3:9" ht="6.75" customHeight="1" x14ac:dyDescent="0.2"/>
    <row r="25" spans="3:9" ht="21.75" customHeight="1" x14ac:dyDescent="0.2">
      <c r="D25" s="320" t="s">
        <v>239</v>
      </c>
      <c r="E25" s="266"/>
      <c r="F25" s="267" t="s">
        <v>240</v>
      </c>
      <c r="G25" s="267" t="s">
        <v>42</v>
      </c>
      <c r="H25" s="617"/>
      <c r="I25" s="239"/>
    </row>
    <row r="26" spans="3:9" ht="15" customHeight="1" x14ac:dyDescent="0.2">
      <c r="D26" s="304" t="s">
        <v>79</v>
      </c>
      <c r="E26" s="294"/>
      <c r="F26" s="305">
        <v>8</v>
      </c>
      <c r="G26" s="306">
        <f>(F26*100)/$F$32</f>
        <v>17.777777777777779</v>
      </c>
      <c r="I26" s="239"/>
    </row>
    <row r="27" spans="3:9" ht="15" customHeight="1" x14ac:dyDescent="0.2">
      <c r="D27" s="307" t="s">
        <v>80</v>
      </c>
      <c r="E27" s="296"/>
      <c r="F27" s="281">
        <v>16</v>
      </c>
      <c r="G27" s="308">
        <f>(F27*100)/$F$32</f>
        <v>35.555555555555557</v>
      </c>
      <c r="H27" s="340"/>
      <c r="I27" s="239"/>
    </row>
    <row r="28" spans="3:9" ht="15" customHeight="1" x14ac:dyDescent="0.2">
      <c r="D28" s="307" t="s">
        <v>58</v>
      </c>
      <c r="E28" s="296"/>
      <c r="F28" s="281">
        <v>5</v>
      </c>
      <c r="G28" s="308">
        <f t="shared" ref="G28:G31" si="0">(F28*100)/$F$32</f>
        <v>11.111111111111111</v>
      </c>
      <c r="I28" s="239"/>
    </row>
    <row r="29" spans="3:9" ht="15" customHeight="1" x14ac:dyDescent="0.2">
      <c r="D29" s="307" t="s">
        <v>59</v>
      </c>
      <c r="E29" s="296"/>
      <c r="F29" s="281">
        <v>2</v>
      </c>
      <c r="G29" s="308">
        <f t="shared" si="0"/>
        <v>4.4444444444444446</v>
      </c>
      <c r="I29" s="239"/>
    </row>
    <row r="30" spans="3:9" ht="15" customHeight="1" x14ac:dyDescent="0.2">
      <c r="D30" s="307" t="s">
        <v>60</v>
      </c>
      <c r="E30" s="296"/>
      <c r="F30" s="281">
        <v>7</v>
      </c>
      <c r="G30" s="308">
        <f t="shared" si="0"/>
        <v>15.555555555555555</v>
      </c>
      <c r="I30" s="239"/>
    </row>
    <row r="31" spans="3:9" ht="15" customHeight="1" x14ac:dyDescent="0.2">
      <c r="D31" s="298" t="s">
        <v>83</v>
      </c>
      <c r="E31" s="299"/>
      <c r="F31" s="282">
        <v>7</v>
      </c>
      <c r="G31" s="309">
        <f t="shared" si="0"/>
        <v>15.555555555555555</v>
      </c>
    </row>
    <row r="32" spans="3:9" ht="15" customHeight="1" x14ac:dyDescent="0.2">
      <c r="D32" s="300"/>
      <c r="E32" s="310" t="s">
        <v>269</v>
      </c>
      <c r="F32" s="301">
        <f>SUM(F26:F31)</f>
        <v>45</v>
      </c>
      <c r="G32" s="250">
        <f>SUM(G26:G31)</f>
        <v>100</v>
      </c>
    </row>
    <row r="33" spans="3:11" ht="15" customHeight="1" x14ac:dyDescent="0.2">
      <c r="C33" s="241"/>
      <c r="D33" s="303" t="s">
        <v>237</v>
      </c>
      <c r="E33" s="263"/>
    </row>
    <row r="34" spans="3:11" ht="15" customHeight="1" x14ac:dyDescent="0.2">
      <c r="C34" s="241"/>
      <c r="D34" s="303" t="s">
        <v>238</v>
      </c>
      <c r="E34" s="302"/>
    </row>
    <row r="35" spans="3:11" ht="15" customHeight="1" x14ac:dyDescent="0.2">
      <c r="C35" s="241"/>
      <c r="D35" s="302"/>
      <c r="E35" s="302"/>
    </row>
    <row r="36" spans="3:11" ht="15" customHeight="1" x14ac:dyDescent="0.2">
      <c r="C36" s="251"/>
      <c r="D36" s="242" t="s">
        <v>283</v>
      </c>
      <c r="E36" s="242"/>
      <c r="F36" s="251"/>
      <c r="G36" s="251"/>
      <c r="H36" s="251"/>
    </row>
    <row r="37" spans="3:11" ht="6.75" customHeight="1" x14ac:dyDescent="0.2"/>
    <row r="38" spans="3:11" ht="33" customHeight="1" x14ac:dyDescent="0.2">
      <c r="D38" s="264" t="s">
        <v>300</v>
      </c>
      <c r="E38" s="265"/>
      <c r="F38" s="292"/>
      <c r="G38" s="267" t="s">
        <v>240</v>
      </c>
      <c r="H38" s="267" t="s">
        <v>42</v>
      </c>
      <c r="I38" s="268" t="s">
        <v>243</v>
      </c>
      <c r="J38" s="617"/>
      <c r="K38" s="270"/>
    </row>
    <row r="39" spans="3:11" ht="15" customHeight="1" x14ac:dyDescent="0.2">
      <c r="D39" s="271" t="s">
        <v>257</v>
      </c>
      <c r="E39" s="272"/>
      <c r="F39" s="273"/>
      <c r="G39" s="275">
        <f>G40</f>
        <v>7</v>
      </c>
      <c r="H39" s="274">
        <f>(G39*100)/$G$45</f>
        <v>100</v>
      </c>
      <c r="I39" s="274">
        <f>(G39*100)/$H$17</f>
        <v>15.555555555555555</v>
      </c>
    </row>
    <row r="40" spans="3:11" ht="15" customHeight="1" x14ac:dyDescent="0.2">
      <c r="D40" s="283"/>
      <c r="E40" s="360" t="s">
        <v>258</v>
      </c>
      <c r="F40" s="361"/>
      <c r="G40" s="275">
        <f>SUM(G41:G44)</f>
        <v>7</v>
      </c>
      <c r="H40" s="274">
        <f>(G40*100)/$G$45</f>
        <v>100</v>
      </c>
      <c r="I40" s="274">
        <f t="shared" ref="I40:I44" si="1">(G40*100)/$H$17</f>
        <v>15.555555555555555</v>
      </c>
    </row>
    <row r="41" spans="3:11" ht="15" customHeight="1" x14ac:dyDescent="0.2">
      <c r="D41" s="287"/>
      <c r="E41" s="288" t="s">
        <v>284</v>
      </c>
      <c r="F41" s="289"/>
      <c r="G41" s="281">
        <v>3</v>
      </c>
      <c r="H41" s="276">
        <f>(G41*100)/$G$45</f>
        <v>42.857142857142854</v>
      </c>
      <c r="I41" s="276">
        <f t="shared" si="1"/>
        <v>6.666666666666667</v>
      </c>
    </row>
    <row r="42" spans="3:11" ht="15" customHeight="1" x14ac:dyDescent="0.2">
      <c r="D42" s="655"/>
      <c r="E42" s="534" t="s">
        <v>260</v>
      </c>
      <c r="F42" s="535"/>
      <c r="G42" s="433">
        <v>2</v>
      </c>
      <c r="H42" s="656">
        <f t="shared" ref="H42:H44" si="2">(G42*100)/$G$45</f>
        <v>28.571428571428573</v>
      </c>
      <c r="I42" s="656">
        <f t="shared" si="1"/>
        <v>4.4444444444444446</v>
      </c>
    </row>
    <row r="43" spans="3:11" ht="15" customHeight="1" x14ac:dyDescent="0.2">
      <c r="D43" s="655"/>
      <c r="E43" s="534" t="s">
        <v>263</v>
      </c>
      <c r="F43" s="535"/>
      <c r="G43" s="433">
        <v>1</v>
      </c>
      <c r="H43" s="656">
        <f t="shared" si="2"/>
        <v>14.285714285714286</v>
      </c>
      <c r="I43" s="656">
        <f t="shared" si="1"/>
        <v>2.2222222222222223</v>
      </c>
    </row>
    <row r="44" spans="3:11" ht="15" customHeight="1" x14ac:dyDescent="0.2">
      <c r="D44" s="533"/>
      <c r="E44" s="534" t="s">
        <v>264</v>
      </c>
      <c r="F44" s="535"/>
      <c r="G44" s="433">
        <v>1</v>
      </c>
      <c r="H44" s="657">
        <f t="shared" si="2"/>
        <v>14.285714285714286</v>
      </c>
      <c r="I44" s="657">
        <f t="shared" si="1"/>
        <v>2.2222222222222223</v>
      </c>
    </row>
    <row r="45" spans="3:11" ht="15" customHeight="1" x14ac:dyDescent="0.2">
      <c r="C45" s="244"/>
      <c r="D45" s="536"/>
      <c r="E45" s="537"/>
      <c r="F45" s="538" t="s">
        <v>269</v>
      </c>
      <c r="G45" s="539">
        <f>G39</f>
        <v>7</v>
      </c>
      <c r="H45" s="291">
        <f>G45*100/$G$45</f>
        <v>100</v>
      </c>
      <c r="I45" s="618">
        <f>(G45*100)/$H$17</f>
        <v>15.555555555555555</v>
      </c>
    </row>
    <row r="46" spans="3:11" ht="15" customHeight="1" x14ac:dyDescent="0.2">
      <c r="D46" s="303" t="s">
        <v>237</v>
      </c>
      <c r="E46" s="263"/>
    </row>
    <row r="47" spans="3:11" ht="15" customHeight="1" x14ac:dyDescent="0.2">
      <c r="D47" s="303" t="s">
        <v>238</v>
      </c>
      <c r="E47" s="263"/>
    </row>
    <row r="48" spans="3:11" ht="15.75" customHeight="1" x14ac:dyDescent="0.2">
      <c r="D48" s="242" t="s">
        <v>285</v>
      </c>
      <c r="E48" s="242"/>
      <c r="F48" s="241"/>
      <c r="G48" s="241"/>
      <c r="H48" s="241"/>
    </row>
    <row r="49" spans="2:10" ht="6.95" customHeight="1" x14ac:dyDescent="0.2">
      <c r="C49" s="241"/>
      <c r="D49" s="243"/>
      <c r="E49" s="243"/>
      <c r="F49" s="243"/>
      <c r="G49" s="241"/>
      <c r="H49" s="241"/>
    </row>
    <row r="50" spans="2:10" ht="18" customHeight="1" x14ac:dyDescent="0.2">
      <c r="C50" s="244"/>
      <c r="D50" s="785" t="s">
        <v>271</v>
      </c>
      <c r="E50" s="785"/>
      <c r="F50" s="786"/>
      <c r="G50" s="394" t="s">
        <v>240</v>
      </c>
      <c r="H50" s="394" t="s">
        <v>42</v>
      </c>
      <c r="I50" s="617"/>
      <c r="J50" s="245"/>
    </row>
    <row r="51" spans="2:10" ht="15.75" customHeight="1" x14ac:dyDescent="0.2">
      <c r="D51" s="246"/>
      <c r="E51" s="247"/>
      <c r="F51" s="248" t="s">
        <v>269</v>
      </c>
      <c r="G51" s="249">
        <f>SUM(G52:G63,G64:G71)</f>
        <v>45</v>
      </c>
      <c r="H51" s="250">
        <f>SUM(H52:H71)</f>
        <v>100.00000000000001</v>
      </c>
      <c r="I51" s="251"/>
    </row>
    <row r="52" spans="2:10" ht="15.75" customHeight="1" x14ac:dyDescent="0.2">
      <c r="C52" s="241"/>
      <c r="D52" s="257" t="s">
        <v>85</v>
      </c>
      <c r="E52" s="258"/>
      <c r="F52" s="259"/>
      <c r="G52" s="260">
        <v>1</v>
      </c>
      <c r="H52" s="261">
        <f>(G52*100)/$G$51</f>
        <v>2.2222222222222223</v>
      </c>
    </row>
    <row r="53" spans="2:10" ht="15.75" customHeight="1" x14ac:dyDescent="0.2">
      <c r="B53" s="251"/>
      <c r="C53" s="241"/>
      <c r="D53" s="257" t="s">
        <v>7</v>
      </c>
      <c r="E53" s="258"/>
      <c r="F53" s="259"/>
      <c r="G53" s="260">
        <v>1</v>
      </c>
      <c r="H53" s="261">
        <f t="shared" ref="H53:H63" si="3">(G53*100)/$G$51</f>
        <v>2.2222222222222223</v>
      </c>
    </row>
    <row r="54" spans="2:10" ht="15.75" customHeight="1" x14ac:dyDescent="0.2">
      <c r="D54" s="257" t="s">
        <v>94</v>
      </c>
      <c r="E54" s="258"/>
      <c r="F54" s="259"/>
      <c r="G54" s="260">
        <v>2</v>
      </c>
      <c r="H54" s="261">
        <f t="shared" si="3"/>
        <v>4.4444444444444446</v>
      </c>
    </row>
    <row r="55" spans="2:10" ht="15.75" customHeight="1" x14ac:dyDescent="0.2">
      <c r="D55" s="257" t="s">
        <v>9</v>
      </c>
      <c r="E55" s="258"/>
      <c r="F55" s="259"/>
      <c r="G55" s="260">
        <v>1</v>
      </c>
      <c r="H55" s="261">
        <f t="shared" si="3"/>
        <v>2.2222222222222223</v>
      </c>
    </row>
    <row r="56" spans="2:10" ht="15.75" customHeight="1" x14ac:dyDescent="0.2">
      <c r="D56" s="257" t="s">
        <v>10</v>
      </c>
      <c r="E56" s="258"/>
      <c r="F56" s="259"/>
      <c r="G56" s="260">
        <v>1</v>
      </c>
      <c r="H56" s="261">
        <f t="shared" si="3"/>
        <v>2.2222222222222223</v>
      </c>
    </row>
    <row r="57" spans="2:10" ht="15.75" customHeight="1" x14ac:dyDescent="0.2">
      <c r="D57" s="257" t="s">
        <v>11</v>
      </c>
      <c r="E57" s="258"/>
      <c r="F57" s="259"/>
      <c r="G57" s="260">
        <v>1</v>
      </c>
      <c r="H57" s="261">
        <f t="shared" si="3"/>
        <v>2.2222222222222223</v>
      </c>
    </row>
    <row r="58" spans="2:10" ht="15.75" customHeight="1" x14ac:dyDescent="0.2">
      <c r="D58" s="257" t="s">
        <v>12</v>
      </c>
      <c r="E58" s="258"/>
      <c r="F58" s="259"/>
      <c r="G58" s="260">
        <v>10</v>
      </c>
      <c r="H58" s="261">
        <f t="shared" si="3"/>
        <v>22.222222222222221</v>
      </c>
    </row>
    <row r="59" spans="2:10" ht="15.75" customHeight="1" x14ac:dyDescent="0.2">
      <c r="B59" s="251"/>
      <c r="C59" s="241"/>
      <c r="D59" s="257" t="s">
        <v>13</v>
      </c>
      <c r="E59" s="258"/>
      <c r="F59" s="259"/>
      <c r="G59" s="260">
        <v>4</v>
      </c>
      <c r="H59" s="261">
        <f t="shared" si="3"/>
        <v>8.8888888888888893</v>
      </c>
    </row>
    <row r="60" spans="2:10" ht="15.75" customHeight="1" x14ac:dyDescent="0.2">
      <c r="B60" s="251"/>
      <c r="C60" s="241"/>
      <c r="D60" s="257" t="s">
        <v>17</v>
      </c>
      <c r="E60" s="258"/>
      <c r="F60" s="259"/>
      <c r="G60" s="260">
        <v>2</v>
      </c>
      <c r="H60" s="261">
        <f t="shared" si="3"/>
        <v>4.4444444444444446</v>
      </c>
    </row>
    <row r="61" spans="2:10" ht="15.75" customHeight="1" x14ac:dyDescent="0.2">
      <c r="C61" s="241"/>
      <c r="D61" s="257" t="s">
        <v>37</v>
      </c>
      <c r="E61" s="258"/>
      <c r="F61" s="259"/>
      <c r="G61" s="260">
        <v>1</v>
      </c>
      <c r="H61" s="261">
        <f t="shared" si="3"/>
        <v>2.2222222222222223</v>
      </c>
    </row>
    <row r="62" spans="2:10" ht="15.75" customHeight="1" x14ac:dyDescent="0.2">
      <c r="D62" s="257" t="s">
        <v>19</v>
      </c>
      <c r="E62" s="258"/>
      <c r="F62" s="332"/>
      <c r="G62" s="426">
        <v>5</v>
      </c>
      <c r="H62" s="261">
        <f t="shared" si="3"/>
        <v>11.111111111111111</v>
      </c>
    </row>
    <row r="63" spans="2:10" ht="15.75" customHeight="1" x14ac:dyDescent="0.2">
      <c r="D63" s="659" t="s">
        <v>44</v>
      </c>
      <c r="E63" s="658"/>
      <c r="F63" s="662"/>
      <c r="G63" s="660">
        <v>1</v>
      </c>
      <c r="H63" s="661">
        <f t="shared" si="3"/>
        <v>2.2222222222222223</v>
      </c>
    </row>
    <row r="64" spans="2:10" ht="15.75" customHeight="1" x14ac:dyDescent="0.2">
      <c r="D64" s="262" t="s">
        <v>20</v>
      </c>
      <c r="E64" s="241"/>
      <c r="F64" s="663"/>
      <c r="G64" s="427">
        <v>4</v>
      </c>
      <c r="H64" s="256">
        <f t="shared" ref="H64:H71" si="4">(G64*100)/$G$51</f>
        <v>8.8888888888888893</v>
      </c>
    </row>
    <row r="65" spans="2:17" ht="15.75" customHeight="1" x14ac:dyDescent="0.2">
      <c r="D65" s="257" t="s">
        <v>100</v>
      </c>
      <c r="E65" s="258"/>
      <c r="F65" s="332"/>
      <c r="G65" s="426">
        <v>1</v>
      </c>
      <c r="H65" s="261">
        <f t="shared" si="4"/>
        <v>2.2222222222222223</v>
      </c>
    </row>
    <row r="66" spans="2:17" ht="15.75" customHeight="1" x14ac:dyDescent="0.2">
      <c r="D66" s="257" t="s">
        <v>48</v>
      </c>
      <c r="E66" s="258"/>
      <c r="F66" s="332"/>
      <c r="G66" s="426">
        <v>1</v>
      </c>
      <c r="H66" s="261">
        <f t="shared" si="4"/>
        <v>2.2222222222222223</v>
      </c>
    </row>
    <row r="67" spans="2:17" ht="15.75" customHeight="1" x14ac:dyDescent="0.2">
      <c r="D67" s="257" t="s">
        <v>25</v>
      </c>
      <c r="E67" s="258"/>
      <c r="F67" s="332"/>
      <c r="G67" s="426">
        <v>2</v>
      </c>
      <c r="H67" s="261">
        <f t="shared" si="4"/>
        <v>4.4444444444444446</v>
      </c>
    </row>
    <row r="68" spans="2:17" ht="15.75" customHeight="1" x14ac:dyDescent="0.2">
      <c r="D68" s="257" t="s">
        <v>26</v>
      </c>
      <c r="E68" s="258"/>
      <c r="F68" s="332"/>
      <c r="G68" s="426">
        <v>2</v>
      </c>
      <c r="H68" s="261">
        <f t="shared" si="4"/>
        <v>4.4444444444444446</v>
      </c>
    </row>
    <row r="69" spans="2:17" ht="15.75" customHeight="1" x14ac:dyDescent="0.2">
      <c r="D69" s="257" t="s">
        <v>27</v>
      </c>
      <c r="E69" s="258"/>
      <c r="F69" s="296"/>
      <c r="G69" s="428">
        <v>3</v>
      </c>
      <c r="H69" s="261">
        <f>(G69*100)/$G$51</f>
        <v>6.666666666666667</v>
      </c>
    </row>
    <row r="70" spans="2:17" ht="15.75" customHeight="1" x14ac:dyDescent="0.2">
      <c r="D70" s="587" t="s">
        <v>133</v>
      </c>
      <c r="E70" s="588"/>
      <c r="F70" s="589"/>
      <c r="G70" s="590">
        <v>1</v>
      </c>
      <c r="H70" s="591">
        <f>(G70*100)/$G$51</f>
        <v>2.2222222222222223</v>
      </c>
    </row>
    <row r="71" spans="2:17" ht="15.75" customHeight="1" x14ac:dyDescent="0.2">
      <c r="D71" s="333" t="s">
        <v>95</v>
      </c>
      <c r="E71" s="334"/>
      <c r="F71" s="387"/>
      <c r="G71" s="429">
        <v>1</v>
      </c>
      <c r="H71" s="335">
        <f t="shared" si="4"/>
        <v>2.2222222222222223</v>
      </c>
    </row>
    <row r="72" spans="2:17" ht="15.95" customHeight="1" x14ac:dyDescent="0.2">
      <c r="D72" s="303" t="s">
        <v>237</v>
      </c>
      <c r="E72" s="263"/>
    </row>
    <row r="73" spans="2:17" ht="15.95" customHeight="1" x14ac:dyDescent="0.2">
      <c r="D73" s="303" t="s">
        <v>238</v>
      </c>
      <c r="E73" s="263"/>
    </row>
    <row r="74" spans="2:17" ht="15.95" customHeight="1" x14ac:dyDescent="0.2"/>
    <row r="75" spans="2:17" ht="15.95" customHeight="1" x14ac:dyDescent="0.2">
      <c r="D75" s="242" t="s">
        <v>286</v>
      </c>
    </row>
    <row r="76" spans="2:17" ht="6.95" customHeight="1" x14ac:dyDescent="0.2"/>
    <row r="77" spans="2:17" ht="15.95" customHeight="1" x14ac:dyDescent="0.2">
      <c r="D77" s="529"/>
      <c r="E77" s="525"/>
      <c r="F77" s="266"/>
      <c r="G77" s="267" t="s">
        <v>240</v>
      </c>
      <c r="H77" s="617"/>
      <c r="I77" s="251"/>
      <c r="J77" s="251"/>
      <c r="K77" s="242"/>
      <c r="L77" s="242"/>
      <c r="M77" s="241"/>
      <c r="N77" s="241"/>
      <c r="O77" s="530"/>
      <c r="P77" s="241"/>
      <c r="Q77" s="241"/>
    </row>
    <row r="78" spans="2:17" ht="15.95" customHeight="1" x14ac:dyDescent="0.2">
      <c r="D78" s="527" t="s">
        <v>273</v>
      </c>
      <c r="E78" s="528"/>
      <c r="F78" s="430"/>
      <c r="G78" s="432">
        <v>3</v>
      </c>
      <c r="H78" s="295"/>
      <c r="I78" s="251"/>
      <c r="J78" s="251"/>
      <c r="K78" s="241"/>
      <c r="L78" s="241"/>
      <c r="M78" s="241"/>
      <c r="N78" s="241"/>
      <c r="O78" s="241"/>
      <c r="P78" s="241"/>
      <c r="Q78" s="241"/>
    </row>
    <row r="79" spans="2:17" ht="27" customHeight="1" x14ac:dyDescent="0.2">
      <c r="B79" s="251"/>
      <c r="D79" s="782" t="s">
        <v>287</v>
      </c>
      <c r="E79" s="783"/>
      <c r="F79" s="784"/>
      <c r="G79" s="540">
        <f>G78/$H$17</f>
        <v>6.6666666666666666E-2</v>
      </c>
      <c r="H79" s="297"/>
      <c r="I79" s="251"/>
      <c r="J79" s="251"/>
      <c r="K79" s="531"/>
      <c r="L79" s="531"/>
      <c r="M79" s="293"/>
      <c r="N79" s="293"/>
      <c r="O79" s="241"/>
      <c r="P79" s="241"/>
      <c r="Q79" s="241"/>
    </row>
    <row r="80" spans="2:17" ht="15.95" customHeight="1" x14ac:dyDescent="0.2">
      <c r="D80" s="431" t="s">
        <v>275</v>
      </c>
      <c r="E80" s="263"/>
      <c r="K80" s="532"/>
      <c r="L80" s="263"/>
      <c r="M80" s="241"/>
      <c r="N80" s="241"/>
      <c r="O80" s="241"/>
      <c r="P80" s="241"/>
      <c r="Q80" s="241"/>
    </row>
    <row r="81" spans="2:17" ht="15.95" customHeight="1" x14ac:dyDescent="0.2">
      <c r="D81" s="263" t="s">
        <v>237</v>
      </c>
      <c r="E81" s="302"/>
      <c r="K81" s="263"/>
      <c r="L81" s="302"/>
      <c r="M81" s="241"/>
      <c r="N81" s="241"/>
      <c r="O81" s="241"/>
      <c r="P81" s="241"/>
      <c r="Q81" s="241"/>
    </row>
    <row r="82" spans="2:17" ht="15.95" customHeight="1" x14ac:dyDescent="0.2">
      <c r="D82" s="302" t="s">
        <v>238</v>
      </c>
      <c r="E82" s="303"/>
      <c r="K82" s="302"/>
      <c r="L82" s="303"/>
      <c r="M82" s="241"/>
      <c r="N82" s="241"/>
      <c r="O82" s="241"/>
      <c r="P82" s="241"/>
      <c r="Q82" s="241"/>
    </row>
    <row r="83" spans="2:17" ht="15.95" customHeight="1" x14ac:dyDescent="0.2">
      <c r="K83" s="241"/>
      <c r="L83" s="241"/>
      <c r="M83" s="241"/>
      <c r="N83" s="241"/>
      <c r="O83" s="241"/>
      <c r="P83" s="241"/>
      <c r="Q83" s="241"/>
    </row>
    <row r="84" spans="2:17" ht="6.95" customHeight="1" x14ac:dyDescent="0.2"/>
    <row r="85" spans="2:17" ht="15.95" customHeight="1" x14ac:dyDescent="0.2"/>
    <row r="86" spans="2:17" ht="15.95" customHeight="1" x14ac:dyDescent="0.2"/>
    <row r="87" spans="2:17" ht="15.95" customHeight="1" x14ac:dyDescent="0.2"/>
    <row r="88" spans="2:17" ht="15.95" customHeight="1" x14ac:dyDescent="0.2">
      <c r="B88" s="251"/>
    </row>
    <row r="89" spans="2:17" ht="15.95" customHeight="1" x14ac:dyDescent="0.2">
      <c r="J89" s="251"/>
    </row>
    <row r="90" spans="2:17" ht="15.95" customHeight="1" x14ac:dyDescent="0.2"/>
    <row r="91" spans="2:17" ht="15.95" customHeight="1" x14ac:dyDescent="0.2">
      <c r="J91" s="251"/>
      <c r="K91" s="251"/>
      <c r="L91" s="251"/>
    </row>
    <row r="92" spans="2:17" ht="15.95" customHeight="1" x14ac:dyDescent="0.2"/>
    <row r="93" spans="2:17" ht="15.95" customHeight="1" x14ac:dyDescent="0.2"/>
    <row r="94" spans="2:17" ht="15.95" customHeight="1" x14ac:dyDescent="0.2"/>
    <row r="95" spans="2:17" ht="15.95" customHeight="1" x14ac:dyDescent="0.2"/>
    <row r="96" spans="2: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sheetData>
  <sortState ref="E41:F44">
    <sortCondition ref="E41:E44"/>
  </sortState>
  <mergeCells count="3">
    <mergeCell ref="D50:F50"/>
    <mergeCell ref="D13:F13"/>
    <mergeCell ref="D79:F79"/>
  </mergeCells>
  <pageMargins left="0.6692913385826772" right="0.47244094488188981" top="0.39370078740157483" bottom="0.6692913385826772" header="0" footer="0"/>
  <pageSetup paperSize="9" fitToHeight="0" orientation="portrait" r:id="rId1"/>
  <headerFooter alignWithMargins="0"/>
  <rowBreaks count="1" manualBreakCount="1">
    <brk id="47" min="2"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492"/>
  <sheetViews>
    <sheetView showGridLines="0" zoomScaleNormal="100" workbookViewId="0"/>
  </sheetViews>
  <sheetFormatPr baseColWidth="10" defaultColWidth="9.140625" defaultRowHeight="12" x14ac:dyDescent="0.2"/>
  <cols>
    <col min="1" max="1" width="11.42578125" style="29" customWidth="1"/>
    <col min="2" max="2" width="5.7109375" style="29" customWidth="1"/>
    <col min="3" max="3" width="4" style="29" customWidth="1"/>
    <col min="4" max="4" width="3" style="29" customWidth="1"/>
    <col min="5" max="5" width="15.42578125" style="29" customWidth="1"/>
    <col min="6" max="6" width="13.5703125" style="29" customWidth="1"/>
    <col min="7" max="12" width="9.85546875" style="29" customWidth="1"/>
    <col min="13" max="16384" width="9.140625" style="29"/>
  </cols>
  <sheetData>
    <row r="1" spans="2:25" s="2" customFormat="1" ht="15.95" customHeight="1" x14ac:dyDescent="0.2">
      <c r="C1" s="761"/>
      <c r="D1" s="761"/>
      <c r="E1" s="761"/>
      <c r="F1" s="761"/>
      <c r="G1" s="761"/>
      <c r="H1" s="761"/>
      <c r="I1" s="761"/>
      <c r="J1" s="761"/>
    </row>
    <row r="2" spans="2:25" s="2" customFormat="1" ht="12" customHeight="1" x14ac:dyDescent="0.2">
      <c r="C2" s="21"/>
      <c r="D2" s="21"/>
      <c r="E2" s="21"/>
      <c r="F2" s="762"/>
      <c r="G2" s="21"/>
      <c r="H2" s="21"/>
      <c r="I2" s="762"/>
      <c r="J2" s="21"/>
      <c r="K2" s="21"/>
      <c r="L2" s="762"/>
      <c r="M2" s="762"/>
    </row>
    <row r="3" spans="2:25" s="2" customFormat="1" ht="12" customHeight="1" x14ac:dyDescent="0.2">
      <c r="C3" s="21"/>
      <c r="D3" s="21"/>
      <c r="E3" s="21"/>
      <c r="F3" s="762"/>
      <c r="G3" s="21"/>
      <c r="H3" s="21"/>
      <c r="I3" s="762"/>
      <c r="J3" s="21"/>
      <c r="K3" s="21"/>
      <c r="L3" s="762"/>
      <c r="M3" s="762"/>
    </row>
    <row r="4" spans="2:25" s="2" customFormat="1" ht="12" customHeight="1" x14ac:dyDescent="0.2">
      <c r="C4" s="21"/>
      <c r="D4" s="21"/>
      <c r="E4" s="21"/>
      <c r="F4" s="762"/>
      <c r="G4" s="21"/>
      <c r="H4" s="21"/>
      <c r="I4" s="762"/>
      <c r="J4" s="21"/>
      <c r="K4" s="21"/>
      <c r="L4" s="762"/>
      <c r="M4" s="762"/>
    </row>
    <row r="5" spans="2:25" ht="24" customHeight="1" x14ac:dyDescent="0.2">
      <c r="S5" s="28"/>
      <c r="T5" s="28"/>
      <c r="U5" s="28"/>
      <c r="V5" s="28"/>
      <c r="W5" s="28"/>
      <c r="X5" s="28"/>
      <c r="Y5" s="28"/>
    </row>
    <row r="6" spans="2:25" ht="18" customHeight="1" x14ac:dyDescent="0.2">
      <c r="C6" s="22" t="s">
        <v>147</v>
      </c>
      <c r="P6" s="105"/>
      <c r="S6" s="504"/>
      <c r="T6" s="443"/>
      <c r="U6" s="717"/>
      <c r="V6" s="717"/>
      <c r="W6" s="717"/>
      <c r="X6" s="28"/>
      <c r="Y6" s="28"/>
    </row>
    <row r="7" spans="2:25" ht="18" customHeight="1" x14ac:dyDescent="0.2">
      <c r="C7" s="23" t="s">
        <v>148</v>
      </c>
      <c r="S7" s="28"/>
      <c r="T7" s="28"/>
      <c r="U7" s="434"/>
      <c r="V7" s="434"/>
      <c r="W7" s="434"/>
      <c r="X7" s="28"/>
      <c r="Y7" s="28"/>
    </row>
    <row r="8" spans="2:25" ht="9" customHeight="1" x14ac:dyDescent="0.2">
      <c r="B8" s="28"/>
      <c r="C8" s="27"/>
      <c r="D8" s="27"/>
      <c r="E8" s="27"/>
      <c r="F8" s="27"/>
      <c r="G8" s="27"/>
      <c r="H8" s="27"/>
      <c r="S8" s="28"/>
      <c r="T8" s="28"/>
      <c r="U8" s="434"/>
      <c r="V8" s="434"/>
      <c r="W8" s="434"/>
      <c r="X8" s="28"/>
      <c r="Y8" s="28"/>
    </row>
    <row r="9" spans="2:25" ht="15" customHeight="1" x14ac:dyDescent="0.2">
      <c r="C9" s="28"/>
      <c r="D9" s="28"/>
      <c r="E9" s="28"/>
      <c r="F9" s="28"/>
      <c r="G9" s="28"/>
      <c r="H9" s="28"/>
      <c r="S9" s="28"/>
      <c r="T9" s="28"/>
      <c r="U9" s="434"/>
      <c r="V9" s="442"/>
      <c r="W9" s="442"/>
      <c r="X9" s="28"/>
      <c r="Y9" s="28"/>
    </row>
    <row r="10" spans="2:25" ht="15" customHeight="1" x14ac:dyDescent="0.2">
      <c r="D10" s="28"/>
      <c r="E10" s="28"/>
      <c r="F10" s="28"/>
      <c r="G10" s="28"/>
      <c r="H10" s="28"/>
      <c r="S10" s="447"/>
      <c r="T10" s="447"/>
      <c r="U10" s="446"/>
      <c r="V10" s="446"/>
      <c r="W10" s="446"/>
      <c r="X10" s="28"/>
      <c r="Y10" s="28"/>
    </row>
    <row r="11" spans="2:25" ht="6.75" customHeight="1" x14ac:dyDescent="0.2">
      <c r="C11" s="240"/>
      <c r="D11" s="240"/>
      <c r="E11" s="240"/>
      <c r="F11" s="240"/>
      <c r="G11" s="240"/>
      <c r="H11" s="240"/>
      <c r="S11" s="28"/>
      <c r="T11" s="28"/>
      <c r="U11" s="28"/>
      <c r="V11" s="28"/>
      <c r="W11" s="28"/>
      <c r="X11" s="28"/>
      <c r="Y11" s="28"/>
    </row>
    <row r="12" spans="2:25" ht="18" customHeight="1" x14ac:dyDescent="0.2">
      <c r="D12" s="787" t="s">
        <v>288</v>
      </c>
      <c r="E12" s="788"/>
      <c r="F12" s="789"/>
      <c r="G12" s="506" t="s">
        <v>280</v>
      </c>
      <c r="H12" s="506" t="s">
        <v>240</v>
      </c>
      <c r="I12" s="506" t="s">
        <v>281</v>
      </c>
      <c r="J12" s="617"/>
      <c r="S12" s="28"/>
      <c r="T12" s="28"/>
      <c r="U12" s="28"/>
      <c r="V12" s="28"/>
      <c r="W12" s="28"/>
      <c r="X12" s="28"/>
      <c r="Y12" s="28"/>
    </row>
    <row r="13" spans="2:25" ht="15.75" customHeight="1" x14ac:dyDescent="0.2">
      <c r="D13" s="719" t="s">
        <v>289</v>
      </c>
      <c r="E13" s="710"/>
      <c r="F13" s="711"/>
      <c r="G13" s="712">
        <f>G14+G15+G16</f>
        <v>57</v>
      </c>
      <c r="H13" s="713">
        <f>H14+H15+H16</f>
        <v>53</v>
      </c>
      <c r="I13" s="713">
        <f>I14+I15+I16</f>
        <v>4</v>
      </c>
      <c r="S13" s="28"/>
      <c r="T13" s="28"/>
      <c r="U13" s="28"/>
      <c r="V13" s="28"/>
      <c r="W13" s="28"/>
      <c r="X13" s="28"/>
      <c r="Y13" s="28"/>
    </row>
    <row r="14" spans="2:25" ht="15.75" customHeight="1" x14ac:dyDescent="0.2">
      <c r="D14" s="474"/>
      <c r="E14" s="709" t="s">
        <v>277</v>
      </c>
      <c r="F14" s="410"/>
      <c r="G14" s="214">
        <v>40</v>
      </c>
      <c r="H14" s="202">
        <v>37</v>
      </c>
      <c r="I14" s="202">
        <v>3</v>
      </c>
    </row>
    <row r="15" spans="2:25" ht="15.75" customHeight="1" x14ac:dyDescent="0.2">
      <c r="D15" s="474"/>
      <c r="E15" s="709" t="s">
        <v>278</v>
      </c>
      <c r="F15" s="410"/>
      <c r="G15" s="214">
        <v>16</v>
      </c>
      <c r="H15" s="202">
        <v>15</v>
      </c>
      <c r="I15" s="202">
        <v>1</v>
      </c>
    </row>
    <row r="16" spans="2:25" ht="15.75" customHeight="1" x14ac:dyDescent="0.2">
      <c r="D16" s="474"/>
      <c r="E16" s="709" t="s">
        <v>279</v>
      </c>
      <c r="F16" s="410"/>
      <c r="G16" s="214">
        <v>1</v>
      </c>
      <c r="H16" s="202">
        <v>1</v>
      </c>
      <c r="I16" s="202">
        <v>0</v>
      </c>
    </row>
    <row r="17" spans="3:13" ht="15.75" customHeight="1" x14ac:dyDescent="0.2">
      <c r="D17" s="720" t="s">
        <v>290</v>
      </c>
      <c r="E17" s="714"/>
      <c r="F17" s="715"/>
      <c r="G17" s="713">
        <f>H17+I17</f>
        <v>49</v>
      </c>
      <c r="H17" s="713">
        <v>48</v>
      </c>
      <c r="I17" s="713">
        <v>1</v>
      </c>
    </row>
    <row r="18" spans="3:13" ht="15.75" customHeight="1" x14ac:dyDescent="0.2">
      <c r="D18" s="474"/>
      <c r="E18" s="709" t="s">
        <v>291</v>
      </c>
      <c r="F18" s="410"/>
      <c r="G18" s="214">
        <f>H18+I18</f>
        <v>9</v>
      </c>
      <c r="H18" s="202">
        <v>9</v>
      </c>
      <c r="I18" s="202">
        <v>0</v>
      </c>
    </row>
    <row r="19" spans="3:13" ht="15.75" customHeight="1" x14ac:dyDescent="0.2">
      <c r="D19" s="474"/>
      <c r="E19" s="709" t="s">
        <v>292</v>
      </c>
      <c r="F19" s="410"/>
      <c r="G19" s="214">
        <f t="shared" ref="G19:G21" si="0">H19+I19</f>
        <v>10</v>
      </c>
      <c r="H19" s="202">
        <v>10</v>
      </c>
      <c r="I19" s="202">
        <v>0</v>
      </c>
    </row>
    <row r="20" spans="3:13" ht="15.75" customHeight="1" x14ac:dyDescent="0.2">
      <c r="D20" s="474"/>
      <c r="E20" s="709" t="s">
        <v>293</v>
      </c>
      <c r="F20" s="410"/>
      <c r="G20" s="214">
        <f t="shared" si="0"/>
        <v>23</v>
      </c>
      <c r="H20" s="202">
        <v>22</v>
      </c>
      <c r="I20" s="202">
        <v>1</v>
      </c>
    </row>
    <row r="21" spans="3:13" ht="15.75" customHeight="1" x14ac:dyDescent="0.2">
      <c r="D21" s="474"/>
      <c r="E21" s="709" t="s">
        <v>294</v>
      </c>
      <c r="F21" s="410"/>
      <c r="G21" s="214">
        <f t="shared" si="0"/>
        <v>7</v>
      </c>
      <c r="H21" s="202">
        <v>7</v>
      </c>
      <c r="I21" s="202">
        <v>0</v>
      </c>
    </row>
    <row r="22" spans="3:13" ht="15.75" customHeight="1" x14ac:dyDescent="0.2">
      <c r="D22" s="720" t="s">
        <v>295</v>
      </c>
      <c r="E22" s="721"/>
      <c r="F22" s="714"/>
      <c r="G22" s="713">
        <f>H22+I22</f>
        <v>20</v>
      </c>
      <c r="H22" s="716">
        <v>19</v>
      </c>
      <c r="I22" s="716">
        <v>1</v>
      </c>
    </row>
    <row r="23" spans="3:13" ht="15.75" customHeight="1" x14ac:dyDescent="0.2">
      <c r="D23" s="720" t="s">
        <v>296</v>
      </c>
      <c r="E23" s="721"/>
      <c r="F23" s="714"/>
      <c r="G23" s="713">
        <v>3</v>
      </c>
      <c r="H23" s="713">
        <v>3</v>
      </c>
      <c r="I23" s="713">
        <v>0</v>
      </c>
    </row>
    <row r="24" spans="3:13" ht="15.75" customHeight="1" x14ac:dyDescent="0.2">
      <c r="D24" s="720" t="s">
        <v>297</v>
      </c>
      <c r="E24" s="721"/>
      <c r="F24" s="714"/>
      <c r="G24" s="713">
        <v>3</v>
      </c>
      <c r="H24" s="716">
        <v>3</v>
      </c>
      <c r="I24" s="716">
        <v>0</v>
      </c>
    </row>
    <row r="25" spans="3:13" ht="15.75" customHeight="1" x14ac:dyDescent="0.2">
      <c r="D25" s="547" t="s">
        <v>269</v>
      </c>
      <c r="E25" s="546"/>
      <c r="F25" s="183"/>
      <c r="G25" s="106">
        <f>G13+G17+G22+G23+G24</f>
        <v>132</v>
      </c>
      <c r="H25" s="106">
        <f>H13+H17+H22+H23+H24</f>
        <v>126</v>
      </c>
      <c r="I25" s="106">
        <f>I13+I17+I22+I23+I24</f>
        <v>6</v>
      </c>
    </row>
    <row r="26" spans="3:13" ht="15.75" customHeight="1" x14ac:dyDescent="0.2">
      <c r="D26" s="263" t="s">
        <v>237</v>
      </c>
      <c r="E26" s="87"/>
      <c r="F26" s="447"/>
      <c r="G26" s="446"/>
      <c r="H26" s="446"/>
      <c r="I26" s="446"/>
      <c r="J26" s="57"/>
    </row>
    <row r="27" spans="3:13" ht="15.75" customHeight="1" x14ac:dyDescent="0.2">
      <c r="D27" s="302" t="s">
        <v>238</v>
      </c>
      <c r="E27" s="87"/>
      <c r="F27" s="447"/>
      <c r="G27" s="446"/>
      <c r="H27" s="446"/>
      <c r="I27" s="446"/>
      <c r="J27" s="57"/>
    </row>
    <row r="28" spans="3:13" ht="15.75" customHeight="1" x14ac:dyDescent="0.2">
      <c r="D28" s="67"/>
      <c r="E28" s="87"/>
      <c r="F28" s="447"/>
      <c r="G28" s="446"/>
      <c r="H28" s="446"/>
      <c r="I28" s="446"/>
      <c r="J28" s="57"/>
    </row>
    <row r="29" spans="3:13" ht="15.75" customHeight="1" x14ac:dyDescent="0.2">
      <c r="D29" s="67"/>
      <c r="E29" s="87"/>
      <c r="F29" s="447"/>
      <c r="G29" s="446"/>
      <c r="H29" s="446"/>
      <c r="I29" s="446"/>
      <c r="J29" s="57"/>
    </row>
    <row r="30" spans="3:13" ht="15.75" customHeight="1" x14ac:dyDescent="0.2">
      <c r="C30" s="57"/>
      <c r="D30" s="28"/>
      <c r="E30" s="28"/>
      <c r="F30" s="28"/>
      <c r="G30" s="28"/>
      <c r="H30" s="28"/>
    </row>
    <row r="31" spans="3:13" ht="15.75" customHeight="1" x14ac:dyDescent="0.2">
      <c r="D31" s="77" t="s">
        <v>298</v>
      </c>
    </row>
    <row r="32" spans="3:13" ht="6.75" customHeight="1" x14ac:dyDescent="0.2">
      <c r="C32" s="57"/>
      <c r="M32" s="28"/>
    </row>
    <row r="33" spans="3:13" ht="18" customHeight="1" x14ac:dyDescent="0.2">
      <c r="C33" s="57"/>
      <c r="D33" s="321" t="s">
        <v>239</v>
      </c>
      <c r="E33" s="482"/>
      <c r="F33" s="82" t="s">
        <v>240</v>
      </c>
      <c r="G33" s="607" t="s">
        <v>42</v>
      </c>
      <c r="H33" s="619"/>
      <c r="M33" s="582"/>
    </row>
    <row r="34" spans="3:13" ht="15.75" customHeight="1" x14ac:dyDescent="0.2">
      <c r="C34" s="57"/>
      <c r="D34" s="383" t="s">
        <v>79</v>
      </c>
      <c r="E34" s="384"/>
      <c r="F34" s="219">
        <v>15</v>
      </c>
      <c r="G34" s="220">
        <f>(F34*100)/$F$40</f>
        <v>13.636363636363637</v>
      </c>
      <c r="H34" s="78"/>
      <c r="M34" s="583"/>
    </row>
    <row r="35" spans="3:13" ht="15.75" customHeight="1" x14ac:dyDescent="0.2">
      <c r="C35" s="57"/>
      <c r="D35" s="385" t="s">
        <v>80</v>
      </c>
      <c r="E35" s="386"/>
      <c r="F35" s="225">
        <v>37</v>
      </c>
      <c r="G35" s="227">
        <f t="shared" ref="G35:G39" si="1">(F35*100)/$F$40</f>
        <v>33.636363636363633</v>
      </c>
      <c r="H35" s="27"/>
      <c r="M35" s="584"/>
    </row>
    <row r="36" spans="3:13" ht="15.75" customHeight="1" x14ac:dyDescent="0.2">
      <c r="C36" s="57"/>
      <c r="D36" s="385" t="s">
        <v>58</v>
      </c>
      <c r="E36" s="386"/>
      <c r="F36" s="225">
        <v>21</v>
      </c>
      <c r="G36" s="227">
        <f t="shared" si="1"/>
        <v>19.09090909090909</v>
      </c>
      <c r="H36" s="28"/>
      <c r="M36" s="584"/>
    </row>
    <row r="37" spans="3:13" ht="15.75" customHeight="1" x14ac:dyDescent="0.2">
      <c r="C37" s="57"/>
      <c r="D37" s="385" t="s">
        <v>59</v>
      </c>
      <c r="E37" s="386"/>
      <c r="F37" s="225">
        <v>22</v>
      </c>
      <c r="G37" s="227">
        <f t="shared" si="1"/>
        <v>20</v>
      </c>
      <c r="H37" s="27"/>
      <c r="M37" s="585"/>
    </row>
    <row r="38" spans="3:13" ht="15.75" customHeight="1" x14ac:dyDescent="0.2">
      <c r="C38" s="57"/>
      <c r="D38" s="385" t="s">
        <v>60</v>
      </c>
      <c r="E38" s="386"/>
      <c r="F38" s="225">
        <v>15</v>
      </c>
      <c r="G38" s="227">
        <f t="shared" si="1"/>
        <v>13.636363636363637</v>
      </c>
      <c r="H38" s="27"/>
      <c r="M38" s="585"/>
    </row>
    <row r="39" spans="3:13" ht="15.75" customHeight="1" x14ac:dyDescent="0.2">
      <c r="C39" s="57"/>
      <c r="D39" s="404" t="s">
        <v>83</v>
      </c>
      <c r="E39" s="85"/>
      <c r="F39" s="90">
        <v>0</v>
      </c>
      <c r="G39" s="158">
        <f t="shared" si="1"/>
        <v>0</v>
      </c>
      <c r="I39" s="64"/>
      <c r="M39" s="585"/>
    </row>
    <row r="40" spans="3:13" ht="15.75" customHeight="1" x14ac:dyDescent="0.2">
      <c r="C40" s="57"/>
      <c r="D40" s="547" t="s">
        <v>269</v>
      </c>
      <c r="E40" s="483"/>
      <c r="F40" s="80">
        <f>SUM(F34:F39)</f>
        <v>110</v>
      </c>
      <c r="G40" s="155">
        <f>SUM(G34:G39)</f>
        <v>100</v>
      </c>
      <c r="M40" s="585"/>
    </row>
    <row r="41" spans="3:13" ht="15.75" customHeight="1" x14ac:dyDescent="0.2">
      <c r="C41" s="441"/>
      <c r="D41" s="263" t="s">
        <v>237</v>
      </c>
      <c r="M41" s="586"/>
    </row>
    <row r="42" spans="3:13" ht="15.75" customHeight="1" x14ac:dyDescent="0.2">
      <c r="C42" s="441"/>
      <c r="D42" s="302" t="s">
        <v>238</v>
      </c>
      <c r="M42" s="28"/>
    </row>
    <row r="43" spans="3:13" ht="15.75" customHeight="1" x14ac:dyDescent="0.2">
      <c r="C43" s="441"/>
      <c r="D43" s="67"/>
    </row>
    <row r="44" spans="3:13" ht="15.75" customHeight="1" x14ac:dyDescent="0.2">
      <c r="D44" s="77" t="s">
        <v>299</v>
      </c>
      <c r="J44" s="57"/>
    </row>
    <row r="45" spans="3:13" ht="6.75" customHeight="1" x14ac:dyDescent="0.2"/>
    <row r="46" spans="3:13" ht="24" customHeight="1" x14ac:dyDescent="0.2">
      <c r="D46" s="70" t="s">
        <v>300</v>
      </c>
      <c r="E46" s="71"/>
      <c r="F46" s="482"/>
      <c r="G46" s="82" t="s">
        <v>240</v>
      </c>
      <c r="H46" s="82" t="s">
        <v>42</v>
      </c>
      <c r="I46" s="268" t="s">
        <v>301</v>
      </c>
      <c r="J46" s="617"/>
    </row>
    <row r="47" spans="3:13" ht="15.75" customHeight="1" x14ac:dyDescent="0.2">
      <c r="D47" s="373" t="s">
        <v>52</v>
      </c>
      <c r="E47" s="371"/>
      <c r="F47" s="372"/>
      <c r="G47" s="152">
        <f>G48</f>
        <v>3</v>
      </c>
      <c r="H47" s="337">
        <f>G47*100/$G$75</f>
        <v>5.7692307692307692</v>
      </c>
      <c r="I47" s="484">
        <f>G47*100/$F$40</f>
        <v>2.7272727272727271</v>
      </c>
      <c r="J47" s="617"/>
    </row>
    <row r="48" spans="3:13" ht="15.75" customHeight="1" x14ac:dyDescent="0.2">
      <c r="D48" s="465"/>
      <c r="E48" s="374" t="s">
        <v>244</v>
      </c>
      <c r="F48" s="73"/>
      <c r="G48" s="80">
        <f>G49+G50+G51</f>
        <v>3</v>
      </c>
      <c r="H48" s="337">
        <f t="shared" ref="H48" si="2">G48*100/$G$75</f>
        <v>5.7692307692307692</v>
      </c>
      <c r="I48" s="484">
        <f t="shared" ref="I48" si="3">G48*100/$F$40</f>
        <v>2.7272727272727271</v>
      </c>
      <c r="J48" s="617"/>
    </row>
    <row r="49" spans="3:11" ht="15.75" customHeight="1" x14ac:dyDescent="0.2">
      <c r="C49" s="76"/>
      <c r="D49" s="675"/>
      <c r="E49" s="674" t="s">
        <v>138</v>
      </c>
      <c r="F49" s="676"/>
      <c r="G49" s="676">
        <v>1</v>
      </c>
      <c r="H49" s="687">
        <f>G49*100/$G$75</f>
        <v>1.9230769230769231</v>
      </c>
      <c r="I49" s="690">
        <f>G49*100/$F$40</f>
        <v>0.90909090909090906</v>
      </c>
      <c r="J49" s="617"/>
    </row>
    <row r="50" spans="3:11" ht="15.75" customHeight="1" x14ac:dyDescent="0.2">
      <c r="C50" s="76"/>
      <c r="D50" s="671"/>
      <c r="E50" s="685" t="s">
        <v>246</v>
      </c>
      <c r="F50" s="593"/>
      <c r="G50" s="686">
        <v>1</v>
      </c>
      <c r="H50" s="683">
        <f>G50*100/$G$75</f>
        <v>1.9230769230769231</v>
      </c>
      <c r="I50" s="684">
        <f>G50*100/$F$40</f>
        <v>0.90909090909090906</v>
      </c>
      <c r="J50" s="617"/>
    </row>
    <row r="51" spans="3:11" ht="15.75" customHeight="1" x14ac:dyDescent="0.2">
      <c r="C51" s="76"/>
      <c r="D51" s="679"/>
      <c r="E51" s="680" t="s">
        <v>302</v>
      </c>
      <c r="F51" s="681"/>
      <c r="G51" s="593">
        <v>1</v>
      </c>
      <c r="H51" s="688">
        <f>G51*100/$G$75</f>
        <v>1.9230769230769231</v>
      </c>
      <c r="I51" s="597">
        <f>G51*100/$F$40</f>
        <v>0.90909090909090906</v>
      </c>
      <c r="J51" s="617"/>
    </row>
    <row r="52" spans="3:11" ht="15.75" customHeight="1" x14ac:dyDescent="0.2">
      <c r="C52" s="76"/>
      <c r="D52" s="672" t="s">
        <v>250</v>
      </c>
      <c r="E52" s="673"/>
      <c r="F52" s="677"/>
      <c r="G52" s="152">
        <f>G53+G55</f>
        <v>2</v>
      </c>
      <c r="H52" s="337">
        <f t="shared" ref="H52:H73" si="4">(G52*100)/$G$75</f>
        <v>3.8461538461538463</v>
      </c>
      <c r="I52" s="484">
        <f>(G52*100)/$F$40</f>
        <v>1.8181818181818181</v>
      </c>
    </row>
    <row r="53" spans="3:11" ht="15.75" customHeight="1" x14ac:dyDescent="0.2">
      <c r="C53" s="76"/>
      <c r="D53" s="465"/>
      <c r="E53" s="374" t="s">
        <v>53</v>
      </c>
      <c r="F53" s="73"/>
      <c r="G53" s="501">
        <f>G54</f>
        <v>1</v>
      </c>
      <c r="H53" s="337">
        <f t="shared" si="4"/>
        <v>1.9230769230769231</v>
      </c>
      <c r="I53" s="484">
        <f>(G53*100)/$F$40</f>
        <v>0.90909090909090906</v>
      </c>
    </row>
    <row r="54" spans="3:11" ht="15.75" customHeight="1" x14ac:dyDescent="0.2">
      <c r="C54" s="76"/>
      <c r="D54" s="238"/>
      <c r="E54" s="664" t="s">
        <v>303</v>
      </c>
      <c r="F54" s="665"/>
      <c r="G54" s="666">
        <v>1</v>
      </c>
      <c r="H54" s="596">
        <f t="shared" si="4"/>
        <v>1.9230769230769231</v>
      </c>
      <c r="I54" s="678">
        <f t="shared" ref="I54:I74" si="5">(G54*100)/$F$40</f>
        <v>0.90909090909090906</v>
      </c>
    </row>
    <row r="55" spans="3:11" ht="15.75" customHeight="1" x14ac:dyDescent="0.2">
      <c r="C55" s="27"/>
      <c r="D55" s="465"/>
      <c r="E55" s="374" t="s">
        <v>253</v>
      </c>
      <c r="F55" s="73"/>
      <c r="G55" s="80">
        <f>G56</f>
        <v>1</v>
      </c>
      <c r="H55" s="337">
        <f t="shared" si="4"/>
        <v>1.9230769230769231</v>
      </c>
      <c r="I55" s="484">
        <f>(G55*100)/$F$40</f>
        <v>0.90909090909090906</v>
      </c>
    </row>
    <row r="56" spans="3:11" ht="15.75" customHeight="1" x14ac:dyDescent="0.2">
      <c r="C56" s="27"/>
      <c r="D56" s="667"/>
      <c r="E56" s="670" t="s">
        <v>122</v>
      </c>
      <c r="F56" s="668"/>
      <c r="G56" s="668">
        <v>1</v>
      </c>
      <c r="H56" s="689">
        <f t="shared" si="4"/>
        <v>1.9230769230769231</v>
      </c>
      <c r="I56" s="624">
        <f>(G56*100)/$F$40</f>
        <v>0.90909090909090906</v>
      </c>
    </row>
    <row r="57" spans="3:11" ht="15.75" customHeight="1" x14ac:dyDescent="0.2">
      <c r="D57" s="373" t="s">
        <v>257</v>
      </c>
      <c r="E57" s="371"/>
      <c r="F57" s="372"/>
      <c r="G57" s="80">
        <f>G58</f>
        <v>45</v>
      </c>
      <c r="H57" s="337">
        <f t="shared" si="4"/>
        <v>86.538461538461533</v>
      </c>
      <c r="I57" s="484">
        <f t="shared" si="5"/>
        <v>40.909090909090907</v>
      </c>
    </row>
    <row r="58" spans="3:11" ht="15.75" customHeight="1" x14ac:dyDescent="0.2">
      <c r="D58" s="369"/>
      <c r="E58" s="374" t="s">
        <v>258</v>
      </c>
      <c r="F58" s="375"/>
      <c r="G58" s="80">
        <f>SUM(G59:G71)</f>
        <v>45</v>
      </c>
      <c r="H58" s="337">
        <f t="shared" si="4"/>
        <v>86.538461538461533</v>
      </c>
      <c r="I58" s="484">
        <f t="shared" si="5"/>
        <v>40.909090909090907</v>
      </c>
    </row>
    <row r="59" spans="3:11" ht="15.75" customHeight="1" x14ac:dyDescent="0.2">
      <c r="D59" s="466"/>
      <c r="E59" s="467" t="s">
        <v>54</v>
      </c>
      <c r="F59" s="468"/>
      <c r="G59" s="480">
        <v>2</v>
      </c>
      <c r="H59" s="471">
        <f t="shared" ref="H59:H71" si="6">(G59*100)/$G$75</f>
        <v>3.8461538461538463</v>
      </c>
      <c r="I59" s="620">
        <f t="shared" ref="I59:I71" si="7">(G59*100)/$F$40</f>
        <v>1.8181818181818181</v>
      </c>
    </row>
    <row r="60" spans="3:11" ht="15.75" customHeight="1" x14ac:dyDescent="0.2">
      <c r="D60" s="238"/>
      <c r="E60" s="599" t="s">
        <v>55</v>
      </c>
      <c r="F60" s="594"/>
      <c r="G60" s="595">
        <v>3</v>
      </c>
      <c r="H60" s="596">
        <f t="shared" si="6"/>
        <v>5.7692307692307692</v>
      </c>
      <c r="I60" s="622">
        <f t="shared" si="7"/>
        <v>2.7272727272727271</v>
      </c>
    </row>
    <row r="61" spans="3:11" ht="15.75" customHeight="1" x14ac:dyDescent="0.2">
      <c r="D61" s="600"/>
      <c r="E61" s="363" t="s">
        <v>75</v>
      </c>
      <c r="F61" s="598"/>
      <c r="G61" s="481">
        <v>2</v>
      </c>
      <c r="H61" s="472">
        <f t="shared" si="6"/>
        <v>3.8461538461538463</v>
      </c>
      <c r="I61" s="622">
        <f t="shared" si="7"/>
        <v>1.8181818181818181</v>
      </c>
      <c r="K61" s="57"/>
    </row>
    <row r="62" spans="3:11" ht="15.75" customHeight="1" x14ac:dyDescent="0.2">
      <c r="D62" s="364"/>
      <c r="E62" s="363" t="s">
        <v>265</v>
      </c>
      <c r="F62" s="365"/>
      <c r="G62" s="469">
        <v>1</v>
      </c>
      <c r="H62" s="472">
        <f t="shared" si="6"/>
        <v>1.9230769230769231</v>
      </c>
      <c r="I62" s="472">
        <f t="shared" si="7"/>
        <v>0.90909090909090906</v>
      </c>
    </row>
    <row r="63" spans="3:11" ht="15.75" customHeight="1" x14ac:dyDescent="0.2">
      <c r="D63" s="364"/>
      <c r="E63" s="363" t="s">
        <v>284</v>
      </c>
      <c r="F63" s="365"/>
      <c r="G63" s="469">
        <v>3</v>
      </c>
      <c r="H63" s="472">
        <f t="shared" si="6"/>
        <v>5.7692307692307692</v>
      </c>
      <c r="I63" s="623">
        <f t="shared" si="7"/>
        <v>2.7272727272727271</v>
      </c>
    </row>
    <row r="64" spans="3:11" ht="15.75" customHeight="1" x14ac:dyDescent="0.2">
      <c r="D64" s="364"/>
      <c r="E64" s="363" t="s">
        <v>118</v>
      </c>
      <c r="F64" s="365"/>
      <c r="G64" s="469">
        <v>2</v>
      </c>
      <c r="H64" s="472">
        <f t="shared" si="6"/>
        <v>3.8461538461538463</v>
      </c>
      <c r="I64" s="622">
        <f t="shared" si="7"/>
        <v>1.8181818181818181</v>
      </c>
    </row>
    <row r="65" spans="3:12" ht="15.75" customHeight="1" x14ac:dyDescent="0.2">
      <c r="D65" s="364"/>
      <c r="E65" s="363" t="s">
        <v>78</v>
      </c>
      <c r="F65" s="365"/>
      <c r="G65" s="469">
        <v>3</v>
      </c>
      <c r="H65" s="623">
        <f t="shared" si="6"/>
        <v>5.7692307692307692</v>
      </c>
      <c r="I65" s="622">
        <f t="shared" si="7"/>
        <v>2.7272727272727271</v>
      </c>
    </row>
    <row r="66" spans="3:12" ht="15.75" customHeight="1" x14ac:dyDescent="0.2">
      <c r="D66" s="364"/>
      <c r="E66" s="363" t="s">
        <v>260</v>
      </c>
      <c r="F66" s="365"/>
      <c r="G66" s="469">
        <v>17</v>
      </c>
      <c r="H66" s="684">
        <f t="shared" si="6"/>
        <v>32.692307692307693</v>
      </c>
      <c r="I66" s="622">
        <f t="shared" si="7"/>
        <v>15.454545454545455</v>
      </c>
    </row>
    <row r="67" spans="3:12" ht="15.75" customHeight="1" x14ac:dyDescent="0.2">
      <c r="D67" s="364"/>
      <c r="E67" s="363" t="s">
        <v>261</v>
      </c>
      <c r="F67" s="365"/>
      <c r="G67" s="469">
        <v>2</v>
      </c>
      <c r="H67" s="684">
        <f t="shared" si="6"/>
        <v>3.8461538461538463</v>
      </c>
      <c r="I67" s="622">
        <f t="shared" si="7"/>
        <v>1.8181818181818181</v>
      </c>
    </row>
    <row r="68" spans="3:12" ht="15.75" customHeight="1" x14ac:dyDescent="0.2">
      <c r="D68" s="364"/>
      <c r="E68" s="363" t="s">
        <v>262</v>
      </c>
      <c r="F68" s="365"/>
      <c r="G68" s="469">
        <v>2</v>
      </c>
      <c r="H68" s="684">
        <f t="shared" si="6"/>
        <v>3.8461538461538463</v>
      </c>
      <c r="I68" s="622">
        <f t="shared" si="7"/>
        <v>1.8181818181818181</v>
      </c>
    </row>
    <row r="69" spans="3:12" ht="15.75" customHeight="1" x14ac:dyDescent="0.2">
      <c r="D69" s="364"/>
      <c r="E69" s="363" t="s">
        <v>263</v>
      </c>
      <c r="F69" s="365"/>
      <c r="G69" s="469">
        <v>3</v>
      </c>
      <c r="H69" s="684">
        <f t="shared" si="6"/>
        <v>5.7692307692307692</v>
      </c>
      <c r="I69" s="622">
        <f t="shared" si="7"/>
        <v>2.7272727272727271</v>
      </c>
      <c r="L69" s="435"/>
    </row>
    <row r="70" spans="3:12" ht="15.75" customHeight="1" x14ac:dyDescent="0.2">
      <c r="D70" s="364"/>
      <c r="E70" s="363" t="s">
        <v>264</v>
      </c>
      <c r="F70" s="365"/>
      <c r="G70" s="469">
        <v>3</v>
      </c>
      <c r="H70" s="470">
        <f t="shared" si="6"/>
        <v>5.7692307692307692</v>
      </c>
      <c r="I70" s="622">
        <f t="shared" si="7"/>
        <v>2.7272727272727271</v>
      </c>
    </row>
    <row r="71" spans="3:12" ht="15.75" customHeight="1" x14ac:dyDescent="0.2">
      <c r="D71" s="364"/>
      <c r="E71" s="363" t="s">
        <v>84</v>
      </c>
      <c r="F71" s="365"/>
      <c r="G71" s="226">
        <v>2</v>
      </c>
      <c r="H71" s="470">
        <f t="shared" si="6"/>
        <v>3.8461538461538463</v>
      </c>
      <c r="I71" s="621">
        <f t="shared" si="7"/>
        <v>1.8181818181818181</v>
      </c>
    </row>
    <row r="72" spans="3:12" ht="15.75" customHeight="1" x14ac:dyDescent="0.2">
      <c r="D72" s="465" t="s">
        <v>96</v>
      </c>
      <c r="E72" s="72"/>
      <c r="F72" s="73"/>
      <c r="G72" s="80">
        <f>G73+G74</f>
        <v>2</v>
      </c>
      <c r="H72" s="337">
        <f t="shared" si="4"/>
        <v>3.8461538461538463</v>
      </c>
      <c r="I72" s="484">
        <f t="shared" si="5"/>
        <v>1.8181818181818181</v>
      </c>
    </row>
    <row r="73" spans="3:12" ht="15.75" customHeight="1" x14ac:dyDescent="0.2">
      <c r="D73" s="667"/>
      <c r="E73" s="682" t="s">
        <v>139</v>
      </c>
      <c r="F73" s="668"/>
      <c r="G73" s="668">
        <v>1</v>
      </c>
      <c r="H73" s="690">
        <f t="shared" si="4"/>
        <v>1.9230769230769231</v>
      </c>
      <c r="I73" s="669">
        <f t="shared" si="5"/>
        <v>0.90909090909090906</v>
      </c>
    </row>
    <row r="74" spans="3:12" ht="15.75" customHeight="1" x14ac:dyDescent="0.2">
      <c r="D74" s="238"/>
      <c r="E74" s="362" t="s">
        <v>304</v>
      </c>
      <c r="F74" s="367"/>
      <c r="G74" s="464">
        <v>1</v>
      </c>
      <c r="H74" s="435">
        <f t="shared" ref="H74:H75" si="8">(G74*100)/$G$75</f>
        <v>1.9230769230769231</v>
      </c>
      <c r="I74" s="597">
        <f t="shared" si="5"/>
        <v>0.90909090909090906</v>
      </c>
    </row>
    <row r="75" spans="3:12" ht="15.75" customHeight="1" x14ac:dyDescent="0.2">
      <c r="D75" s="368"/>
      <c r="E75" s="370" t="s">
        <v>269</v>
      </c>
      <c r="F75" s="75"/>
      <c r="G75" s="366">
        <f>G52+G57+G72+G47</f>
        <v>52</v>
      </c>
      <c r="H75" s="157">
        <f t="shared" si="8"/>
        <v>100</v>
      </c>
      <c r="I75" s="601">
        <f>I52+I57+I72</f>
        <v>44.545454545454547</v>
      </c>
    </row>
    <row r="76" spans="3:12" ht="15.75" customHeight="1" x14ac:dyDescent="0.2">
      <c r="D76" s="263" t="s">
        <v>237</v>
      </c>
    </row>
    <row r="77" spans="3:12" ht="15.75" customHeight="1" x14ac:dyDescent="0.2">
      <c r="D77" s="302" t="s">
        <v>238</v>
      </c>
    </row>
    <row r="78" spans="3:12" ht="15.75" customHeight="1" x14ac:dyDescent="0.2">
      <c r="D78" s="77" t="s">
        <v>305</v>
      </c>
      <c r="E78" s="28"/>
      <c r="F78" s="28"/>
      <c r="G78" s="28"/>
      <c r="H78" s="28"/>
    </row>
    <row r="79" spans="3:12" ht="6.95" customHeight="1" x14ac:dyDescent="0.2">
      <c r="C79" s="28"/>
      <c r="D79" s="28"/>
      <c r="E79" s="28"/>
      <c r="F79" s="28"/>
      <c r="G79" s="28"/>
      <c r="H79" s="28"/>
    </row>
    <row r="80" spans="3:12" ht="18" customHeight="1" x14ac:dyDescent="0.2">
      <c r="C80" s="27"/>
      <c r="D80" s="790" t="s">
        <v>271</v>
      </c>
      <c r="E80" s="791"/>
      <c r="F80" s="379"/>
      <c r="G80" s="748" t="s">
        <v>240</v>
      </c>
      <c r="H80" s="61" t="s">
        <v>42</v>
      </c>
      <c r="I80" s="617"/>
    </row>
    <row r="81" spans="3:8" ht="15.95" customHeight="1" x14ac:dyDescent="0.2">
      <c r="D81" s="68"/>
      <c r="E81" s="380"/>
      <c r="F81" s="69" t="s">
        <v>269</v>
      </c>
      <c r="G81" s="80">
        <f>SUM(G82:G116)</f>
        <v>110</v>
      </c>
      <c r="H81" s="156">
        <f t="shared" ref="H81" si="9">(G81*100)/$G$81</f>
        <v>100</v>
      </c>
    </row>
    <row r="82" spans="3:8" ht="15.75" customHeight="1" x14ac:dyDescent="0.2">
      <c r="C82" s="76"/>
      <c r="D82" s="461" t="s">
        <v>73</v>
      </c>
      <c r="E82" s="462"/>
      <c r="F82" s="463"/>
      <c r="G82" s="603">
        <v>1</v>
      </c>
      <c r="H82" s="605">
        <f>G82*100/$G$81</f>
        <v>0.90909090909090906</v>
      </c>
    </row>
    <row r="83" spans="3:8" ht="15.75" customHeight="1" x14ac:dyDescent="0.2">
      <c r="C83" s="76"/>
      <c r="D83" s="602" t="s">
        <v>85</v>
      </c>
      <c r="E83" s="451"/>
      <c r="F83" s="452"/>
      <c r="G83" s="604">
        <v>1</v>
      </c>
      <c r="H83" s="692">
        <f t="shared" ref="H83:H93" si="10">G83*100/$G$81</f>
        <v>0.90909090909090906</v>
      </c>
    </row>
    <row r="84" spans="3:8" ht="15.75" customHeight="1" x14ac:dyDescent="0.2">
      <c r="C84" s="76"/>
      <c r="D84" s="602" t="s">
        <v>101</v>
      </c>
      <c r="E84" s="451"/>
      <c r="F84" s="452"/>
      <c r="G84" s="459">
        <v>1</v>
      </c>
      <c r="H84" s="692">
        <f t="shared" si="10"/>
        <v>0.90909090909090906</v>
      </c>
    </row>
    <row r="85" spans="3:8" ht="15.75" customHeight="1" x14ac:dyDescent="0.2">
      <c r="C85" s="76"/>
      <c r="D85" s="602" t="s">
        <v>6</v>
      </c>
      <c r="E85" s="451"/>
      <c r="F85" s="452"/>
      <c r="G85" s="459">
        <v>2</v>
      </c>
      <c r="H85" s="692">
        <f t="shared" si="10"/>
        <v>1.8181818181818181</v>
      </c>
    </row>
    <row r="86" spans="3:8" ht="15.75" customHeight="1" x14ac:dyDescent="0.2">
      <c r="C86" s="76"/>
      <c r="D86" s="238" t="s">
        <v>8</v>
      </c>
      <c r="E86" s="27"/>
      <c r="F86" s="76"/>
      <c r="G86" s="376">
        <v>5</v>
      </c>
      <c r="H86" s="692">
        <f t="shared" si="10"/>
        <v>4.5454545454545459</v>
      </c>
    </row>
    <row r="87" spans="3:8" ht="15.75" customHeight="1" x14ac:dyDescent="0.2">
      <c r="C87" s="76"/>
      <c r="D87" s="224" t="s">
        <v>86</v>
      </c>
      <c r="E87" s="222"/>
      <c r="F87" s="378"/>
      <c r="G87" s="377">
        <v>1</v>
      </c>
      <c r="H87" s="692">
        <f t="shared" si="10"/>
        <v>0.90909090909090906</v>
      </c>
    </row>
    <row r="88" spans="3:8" ht="15.75" customHeight="1" x14ac:dyDescent="0.2">
      <c r="C88" s="76"/>
      <c r="D88" s="221" t="s">
        <v>103</v>
      </c>
      <c r="E88" s="222"/>
      <c r="F88" s="378"/>
      <c r="G88" s="377">
        <v>1</v>
      </c>
      <c r="H88" s="692">
        <f t="shared" si="10"/>
        <v>0.90909090909090906</v>
      </c>
    </row>
    <row r="89" spans="3:8" ht="15.75" customHeight="1" x14ac:dyDescent="0.2">
      <c r="C89" s="76"/>
      <c r="D89" s="221" t="s">
        <v>10</v>
      </c>
      <c r="E89" s="222"/>
      <c r="F89" s="378"/>
      <c r="G89" s="377">
        <v>4</v>
      </c>
      <c r="H89" s="336">
        <f t="shared" si="10"/>
        <v>3.6363636363636362</v>
      </c>
    </row>
    <row r="90" spans="3:8" ht="15.75" customHeight="1" x14ac:dyDescent="0.2">
      <c r="C90" s="76"/>
      <c r="D90" s="221" t="s">
        <v>109</v>
      </c>
      <c r="E90" s="222"/>
      <c r="F90" s="378"/>
      <c r="G90" s="377">
        <v>1</v>
      </c>
      <c r="H90" s="691">
        <f t="shared" si="10"/>
        <v>0.90909090909090906</v>
      </c>
    </row>
    <row r="91" spans="3:8" ht="15.75" customHeight="1" x14ac:dyDescent="0.2">
      <c r="C91" s="76"/>
      <c r="D91" s="221" t="s">
        <v>11</v>
      </c>
      <c r="E91" s="222"/>
      <c r="F91" s="378"/>
      <c r="G91" s="377">
        <v>1</v>
      </c>
      <c r="H91" s="692">
        <f t="shared" si="10"/>
        <v>0.90909090909090906</v>
      </c>
    </row>
    <row r="92" spans="3:8" ht="15.75" customHeight="1" x14ac:dyDescent="0.2">
      <c r="C92" s="76"/>
      <c r="D92" s="221" t="s">
        <v>12</v>
      </c>
      <c r="E92" s="222"/>
      <c r="F92" s="378"/>
      <c r="G92" s="377">
        <v>44</v>
      </c>
      <c r="H92" s="692">
        <f t="shared" si="10"/>
        <v>40</v>
      </c>
    </row>
    <row r="93" spans="3:8" ht="15.75" customHeight="1" x14ac:dyDescent="0.2">
      <c r="C93" s="76"/>
      <c r="D93" s="221" t="s">
        <v>126</v>
      </c>
      <c r="E93" s="222"/>
      <c r="F93" s="378"/>
      <c r="G93" s="377">
        <v>1</v>
      </c>
      <c r="H93" s="311">
        <f t="shared" si="10"/>
        <v>0.90909090909090906</v>
      </c>
    </row>
    <row r="94" spans="3:8" ht="15.75" customHeight="1" x14ac:dyDescent="0.2">
      <c r="C94" s="76"/>
      <c r="D94" s="221" t="s">
        <v>43</v>
      </c>
      <c r="E94" s="222"/>
      <c r="F94" s="378"/>
      <c r="G94" s="377">
        <v>2</v>
      </c>
      <c r="H94" s="223">
        <f t="shared" ref="H94:H116" si="11">(G94*100)/$G$81</f>
        <v>1.8181818181818181</v>
      </c>
    </row>
    <row r="95" spans="3:8" ht="15.75" customHeight="1" x14ac:dyDescent="0.2">
      <c r="C95" s="76"/>
      <c r="D95" s="221" t="s">
        <v>13</v>
      </c>
      <c r="E95" s="222"/>
      <c r="F95" s="378"/>
      <c r="G95" s="377">
        <v>4</v>
      </c>
      <c r="H95" s="223">
        <f t="shared" si="11"/>
        <v>3.6363636363636362</v>
      </c>
    </row>
    <row r="96" spans="3:8" ht="15.75" customHeight="1" x14ac:dyDescent="0.2">
      <c r="C96" s="76"/>
      <c r="D96" s="221" t="s">
        <v>14</v>
      </c>
      <c r="E96" s="222"/>
      <c r="F96" s="378"/>
      <c r="G96" s="377">
        <v>1</v>
      </c>
      <c r="H96" s="223">
        <f t="shared" si="11"/>
        <v>0.90909090909090906</v>
      </c>
    </row>
    <row r="97" spans="3:10" ht="15.75" customHeight="1" x14ac:dyDescent="0.2">
      <c r="C97" s="76"/>
      <c r="D97" s="221" t="s">
        <v>15</v>
      </c>
      <c r="E97" s="222"/>
      <c r="F97" s="378"/>
      <c r="G97" s="377">
        <v>1</v>
      </c>
      <c r="H97" s="223">
        <f t="shared" si="11"/>
        <v>0.90909090909090906</v>
      </c>
    </row>
    <row r="98" spans="3:10" ht="15.75" customHeight="1" x14ac:dyDescent="0.2">
      <c r="C98" s="76"/>
      <c r="D98" s="221" t="s">
        <v>16</v>
      </c>
      <c r="E98" s="222"/>
      <c r="F98" s="378"/>
      <c r="G98" s="377">
        <v>1</v>
      </c>
      <c r="H98" s="223">
        <f t="shared" si="11"/>
        <v>0.90909090909090906</v>
      </c>
    </row>
    <row r="99" spans="3:10" ht="15.75" customHeight="1" x14ac:dyDescent="0.2">
      <c r="C99" s="76"/>
      <c r="D99" s="221" t="s">
        <v>17</v>
      </c>
      <c r="E99" s="222"/>
      <c r="F99" s="378"/>
      <c r="G99" s="377">
        <v>3</v>
      </c>
      <c r="H99" s="223">
        <f t="shared" si="11"/>
        <v>2.7272727272727271</v>
      </c>
    </row>
    <row r="100" spans="3:10" ht="15.75" customHeight="1" x14ac:dyDescent="0.2">
      <c r="C100" s="76"/>
      <c r="D100" s="221" t="s">
        <v>140</v>
      </c>
      <c r="E100" s="222"/>
      <c r="F100" s="378"/>
      <c r="G100" s="377">
        <v>1</v>
      </c>
      <c r="H100" s="223">
        <f t="shared" si="11"/>
        <v>0.90909090909090906</v>
      </c>
    </row>
    <row r="101" spans="3:10" ht="15.75" customHeight="1" x14ac:dyDescent="0.2">
      <c r="C101" s="76"/>
      <c r="D101" s="221" t="s">
        <v>19</v>
      </c>
      <c r="E101" s="222"/>
      <c r="F101" s="378"/>
      <c r="G101" s="377">
        <v>4</v>
      </c>
      <c r="H101" s="223">
        <f t="shared" si="11"/>
        <v>3.6363636363636362</v>
      </c>
    </row>
    <row r="102" spans="3:10" ht="15.75" customHeight="1" x14ac:dyDescent="0.2">
      <c r="C102" s="76"/>
      <c r="D102" s="221" t="s">
        <v>141</v>
      </c>
      <c r="E102" s="222"/>
      <c r="F102" s="378"/>
      <c r="G102" s="377">
        <v>1</v>
      </c>
      <c r="H102" s="223">
        <f t="shared" si="11"/>
        <v>0.90909090909090906</v>
      </c>
    </row>
    <row r="103" spans="3:10" ht="15.75" customHeight="1" x14ac:dyDescent="0.2">
      <c r="C103" s="76"/>
      <c r="D103" s="221" t="s">
        <v>44</v>
      </c>
      <c r="E103" s="222"/>
      <c r="F103" s="378"/>
      <c r="G103" s="377">
        <v>1</v>
      </c>
      <c r="H103" s="223">
        <f t="shared" si="11"/>
        <v>0.90909090909090906</v>
      </c>
    </row>
    <row r="104" spans="3:10" ht="15.75" customHeight="1" x14ac:dyDescent="0.2">
      <c r="C104" s="76"/>
      <c r="D104" s="221" t="s">
        <v>92</v>
      </c>
      <c r="E104" s="222"/>
      <c r="F104" s="378"/>
      <c r="G104" s="377">
        <v>1</v>
      </c>
      <c r="H104" s="223">
        <f t="shared" si="11"/>
        <v>0.90909090909090906</v>
      </c>
    </row>
    <row r="105" spans="3:10" ht="15.75" customHeight="1" x14ac:dyDescent="0.2">
      <c r="C105" s="76"/>
      <c r="D105" s="221" t="s">
        <v>20</v>
      </c>
      <c r="E105" s="222"/>
      <c r="F105" s="378"/>
      <c r="G105" s="377">
        <v>2</v>
      </c>
      <c r="H105" s="223">
        <f t="shared" si="11"/>
        <v>1.8181818181818181</v>
      </c>
    </row>
    <row r="106" spans="3:10" ht="15.75" customHeight="1" x14ac:dyDescent="0.2">
      <c r="C106" s="76"/>
      <c r="D106" s="221" t="s">
        <v>46</v>
      </c>
      <c r="E106" s="222"/>
      <c r="F106" s="378"/>
      <c r="G106" s="377">
        <v>1</v>
      </c>
      <c r="H106" s="223">
        <f t="shared" si="11"/>
        <v>0.90909090909090906</v>
      </c>
      <c r="J106" s="57"/>
    </row>
    <row r="107" spans="3:10" ht="15.75" customHeight="1" x14ac:dyDescent="0.2">
      <c r="C107" s="76"/>
      <c r="D107" s="221" t="s">
        <v>105</v>
      </c>
      <c r="E107" s="222"/>
      <c r="F107" s="378"/>
      <c r="G107" s="377">
        <v>1</v>
      </c>
      <c r="H107" s="223">
        <f t="shared" si="11"/>
        <v>0.90909090909090906</v>
      </c>
      <c r="J107" s="57"/>
    </row>
    <row r="108" spans="3:10" ht="15.75" customHeight="1" x14ac:dyDescent="0.2">
      <c r="C108" s="76"/>
      <c r="D108" s="221" t="s">
        <v>47</v>
      </c>
      <c r="E108" s="222"/>
      <c r="F108" s="378"/>
      <c r="G108" s="377">
        <v>2</v>
      </c>
      <c r="H108" s="223">
        <f t="shared" si="11"/>
        <v>1.8181818181818181</v>
      </c>
      <c r="J108" s="57"/>
    </row>
    <row r="109" spans="3:10" ht="15.75" customHeight="1" x14ac:dyDescent="0.2">
      <c r="C109" s="76"/>
      <c r="D109" s="221" t="s">
        <v>142</v>
      </c>
      <c r="E109" s="222"/>
      <c r="F109" s="378"/>
      <c r="G109" s="377">
        <v>1</v>
      </c>
      <c r="H109" s="223">
        <f t="shared" si="11"/>
        <v>0.90909090909090906</v>
      </c>
      <c r="J109" s="57"/>
    </row>
    <row r="110" spans="3:10" ht="15.75" customHeight="1" x14ac:dyDescent="0.2">
      <c r="C110" s="76"/>
      <c r="D110" s="221" t="s">
        <v>25</v>
      </c>
      <c r="E110" s="222"/>
      <c r="F110" s="378"/>
      <c r="G110" s="377">
        <v>2</v>
      </c>
      <c r="H110" s="223">
        <f t="shared" ref="H110" si="12">(G110*100)/$G$81</f>
        <v>1.8181818181818181</v>
      </c>
      <c r="J110" s="57"/>
    </row>
    <row r="111" spans="3:10" ht="15.75" customHeight="1" x14ac:dyDescent="0.2">
      <c r="C111" s="76"/>
      <c r="D111" s="221" t="s">
        <v>26</v>
      </c>
      <c r="E111" s="222"/>
      <c r="F111" s="378"/>
      <c r="G111" s="377">
        <v>9</v>
      </c>
      <c r="H111" s="223">
        <f t="shared" si="11"/>
        <v>8.1818181818181817</v>
      </c>
    </row>
    <row r="112" spans="3:10" ht="15.75" customHeight="1" x14ac:dyDescent="0.2">
      <c r="C112" s="76"/>
      <c r="D112" s="221" t="s">
        <v>27</v>
      </c>
      <c r="E112" s="222"/>
      <c r="F112" s="378"/>
      <c r="G112" s="377">
        <v>3</v>
      </c>
      <c r="H112" s="223">
        <f t="shared" si="11"/>
        <v>2.7272727272727271</v>
      </c>
    </row>
    <row r="113" spans="2:9" ht="15.75" customHeight="1" x14ac:dyDescent="0.2">
      <c r="C113" s="76"/>
      <c r="D113" s="221" t="s">
        <v>134</v>
      </c>
      <c r="E113" s="222"/>
      <c r="F113" s="378"/>
      <c r="G113" s="377">
        <v>1</v>
      </c>
      <c r="H113" s="223">
        <f t="shared" si="11"/>
        <v>0.90909090909090906</v>
      </c>
    </row>
    <row r="114" spans="2:9" ht="15.75" customHeight="1" x14ac:dyDescent="0.2">
      <c r="C114" s="76"/>
      <c r="D114" s="457" t="s">
        <v>28</v>
      </c>
      <c r="E114" s="453"/>
      <c r="F114" s="454"/>
      <c r="G114" s="458">
        <v>1</v>
      </c>
      <c r="H114" s="455">
        <f t="shared" si="11"/>
        <v>0.90909090909090906</v>
      </c>
    </row>
    <row r="115" spans="2:9" ht="15.75" customHeight="1" x14ac:dyDescent="0.2">
      <c r="C115" s="76"/>
      <c r="D115" s="456" t="s">
        <v>136</v>
      </c>
      <c r="E115" s="451"/>
      <c r="F115" s="452"/>
      <c r="G115" s="459">
        <v>1</v>
      </c>
      <c r="H115" s="460">
        <f t="shared" si="11"/>
        <v>0.90909090909090906</v>
      </c>
    </row>
    <row r="116" spans="2:9" ht="15.75" customHeight="1" x14ac:dyDescent="0.2">
      <c r="C116" s="76"/>
      <c r="D116" s="693" t="s">
        <v>31</v>
      </c>
      <c r="E116" s="694"/>
      <c r="F116" s="695"/>
      <c r="G116" s="696">
        <v>3</v>
      </c>
      <c r="H116" s="697">
        <f t="shared" si="11"/>
        <v>2.7272727272727271</v>
      </c>
    </row>
    <row r="117" spans="2:9" ht="15" customHeight="1" x14ac:dyDescent="0.2">
      <c r="D117" s="263" t="s">
        <v>237</v>
      </c>
    </row>
    <row r="118" spans="2:9" ht="15" customHeight="1" x14ac:dyDescent="0.2">
      <c r="D118" s="302" t="s">
        <v>238</v>
      </c>
    </row>
    <row r="119" spans="2:9" ht="15" customHeight="1" x14ac:dyDescent="0.2"/>
    <row r="120" spans="2:9" ht="15.75" customHeight="1" x14ac:dyDescent="0.2">
      <c r="D120" s="77" t="s">
        <v>306</v>
      </c>
      <c r="E120" s="57"/>
      <c r="F120" s="57"/>
      <c r="G120" s="57"/>
    </row>
    <row r="121" spans="2:9" ht="6.95" customHeight="1" x14ac:dyDescent="0.2"/>
    <row r="122" spans="2:9" ht="22.5" customHeight="1" x14ac:dyDescent="0.2">
      <c r="D122" s="529"/>
      <c r="E122" s="525"/>
      <c r="F122" s="266"/>
      <c r="G122" s="267" t="s">
        <v>240</v>
      </c>
      <c r="H122" s="617"/>
      <c r="I122" s="154"/>
    </row>
    <row r="123" spans="2:9" ht="15.95" customHeight="1" x14ac:dyDescent="0.2">
      <c r="B123" s="57"/>
      <c r="D123" s="527" t="s">
        <v>273</v>
      </c>
      <c r="E123" s="528"/>
      <c r="F123" s="430"/>
      <c r="G123" s="432">
        <v>7</v>
      </c>
      <c r="H123" s="84"/>
    </row>
    <row r="124" spans="2:9" ht="15.75" customHeight="1" x14ac:dyDescent="0.2">
      <c r="D124" s="782" t="s">
        <v>307</v>
      </c>
      <c r="E124" s="783"/>
      <c r="F124" s="784"/>
      <c r="G124" s="540">
        <f>G123/$F$40</f>
        <v>6.363636363636363E-2</v>
      </c>
      <c r="H124" s="83"/>
    </row>
    <row r="125" spans="2:9" ht="15.95" customHeight="1" x14ac:dyDescent="0.2">
      <c r="D125" s="749" t="s">
        <v>275</v>
      </c>
      <c r="E125" s="263"/>
      <c r="F125" s="240"/>
      <c r="G125" s="240"/>
    </row>
    <row r="126" spans="2:9" ht="15.95" customHeight="1" x14ac:dyDescent="0.2">
      <c r="D126" s="263" t="s">
        <v>237</v>
      </c>
    </row>
    <row r="127" spans="2:9" ht="15" customHeight="1" x14ac:dyDescent="0.2">
      <c r="D127" s="302" t="s">
        <v>238</v>
      </c>
    </row>
    <row r="128" spans="2:9" ht="15.95" customHeight="1" x14ac:dyDescent="0.2"/>
    <row r="129" spans="2:2" ht="6.95" customHeight="1" x14ac:dyDescent="0.2"/>
    <row r="130" spans="2:2" ht="15.95" customHeight="1" x14ac:dyDescent="0.2"/>
    <row r="131" spans="2:2" ht="15.95" customHeight="1" x14ac:dyDescent="0.2"/>
    <row r="132" spans="2:2" ht="15.95" customHeight="1" x14ac:dyDescent="0.2"/>
    <row r="133" spans="2:2" ht="15.95" customHeight="1" x14ac:dyDescent="0.2">
      <c r="B133" s="57"/>
    </row>
    <row r="134" spans="2:2" ht="15.95" customHeight="1" x14ac:dyDescent="0.2"/>
    <row r="135" spans="2:2" ht="15.95" customHeight="1" x14ac:dyDescent="0.2"/>
    <row r="136" spans="2:2" ht="15.95" customHeight="1" x14ac:dyDescent="0.2"/>
    <row r="137" spans="2:2" ht="15.95" customHeight="1" x14ac:dyDescent="0.2"/>
    <row r="138" spans="2:2" ht="15.95" customHeight="1" x14ac:dyDescent="0.2"/>
    <row r="139" spans="2:2" ht="15" customHeight="1" x14ac:dyDescent="0.2"/>
    <row r="140" spans="2:2" ht="15.95" customHeight="1" x14ac:dyDescent="0.2"/>
    <row r="141" spans="2:2" ht="15.95" customHeight="1" x14ac:dyDescent="0.2"/>
    <row r="142" spans="2:2" ht="15.95" customHeight="1" x14ac:dyDescent="0.2"/>
    <row r="143" spans="2:2" ht="15.95" customHeight="1" x14ac:dyDescent="0.2"/>
    <row r="144" spans="2:2"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sheetData>
  <sortState ref="E59:I71">
    <sortCondition ref="E59:E71"/>
  </sortState>
  <mergeCells count="3">
    <mergeCell ref="D80:E80"/>
    <mergeCell ref="D12:F12"/>
    <mergeCell ref="D124:F124"/>
  </mergeCells>
  <phoneticPr fontId="0" type="noConversion"/>
  <pageMargins left="0.6692913385826772" right="0.47244094488188981" top="0.39370078740157483" bottom="0.6692913385826772" header="0" footer="0"/>
  <pageSetup paperSize="9" fitToHeight="0" orientation="portrait" r:id="rId1"/>
  <headerFooter alignWithMargins="0"/>
  <rowBreaks count="3" manualBreakCount="3">
    <brk id="43" min="2" max="10" man="1"/>
    <brk id="77" min="2" max="10" man="1"/>
    <brk id="119" min="2" max="10" man="1"/>
  </rowBreaks>
  <ignoredErrors>
    <ignoredError sqref="H82"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M380"/>
  <sheetViews>
    <sheetView showGridLines="0" zoomScaleNormal="100" workbookViewId="0"/>
  </sheetViews>
  <sheetFormatPr baseColWidth="10" defaultColWidth="9.140625" defaultRowHeight="12" x14ac:dyDescent="0.2"/>
  <cols>
    <col min="1" max="1" width="11.42578125" style="240" customWidth="1"/>
    <col min="2" max="2" width="5.7109375" style="240" customWidth="1"/>
    <col min="3" max="3" width="4" style="240" customWidth="1"/>
    <col min="4" max="4" width="3.28515625" style="240" customWidth="1"/>
    <col min="5" max="5" width="23.140625" style="240" customWidth="1"/>
    <col min="6" max="10" width="11" style="240" customWidth="1"/>
    <col min="11" max="11" width="6" style="240" customWidth="1"/>
    <col min="12" max="16384" width="9.140625" style="240"/>
  </cols>
  <sheetData>
    <row r="1" spans="3:13" s="2" customFormat="1" ht="15.95" customHeight="1" x14ac:dyDescent="0.2">
      <c r="C1" s="761"/>
      <c r="D1" s="761"/>
      <c r="E1" s="761"/>
      <c r="F1" s="761"/>
      <c r="G1" s="761"/>
      <c r="H1" s="761"/>
      <c r="I1" s="761"/>
      <c r="J1" s="761"/>
    </row>
    <row r="2" spans="3:13" s="2" customFormat="1" ht="12" customHeight="1" x14ac:dyDescent="0.2">
      <c r="C2" s="21"/>
      <c r="D2" s="21"/>
      <c r="E2" s="21"/>
      <c r="F2" s="762"/>
      <c r="G2" s="21"/>
      <c r="H2" s="21"/>
      <c r="I2" s="762"/>
      <c r="J2" s="21"/>
      <c r="K2" s="21"/>
      <c r="L2" s="762"/>
      <c r="M2" s="762"/>
    </row>
    <row r="3" spans="3:13" s="2" customFormat="1" ht="12" customHeight="1" x14ac:dyDescent="0.2">
      <c r="C3" s="21"/>
      <c r="D3" s="21"/>
      <c r="E3" s="21"/>
      <c r="F3" s="762"/>
      <c r="G3" s="21"/>
      <c r="H3" s="21"/>
      <c r="I3" s="762"/>
      <c r="J3" s="21"/>
      <c r="K3" s="21"/>
      <c r="L3" s="762"/>
      <c r="M3" s="762"/>
    </row>
    <row r="4" spans="3:13" s="2" customFormat="1" ht="12" customHeight="1" x14ac:dyDescent="0.2">
      <c r="C4" s="21"/>
      <c r="D4" s="21"/>
      <c r="E4" s="21"/>
      <c r="F4" s="762"/>
      <c r="G4" s="21"/>
      <c r="H4" s="21"/>
      <c r="I4" s="762"/>
      <c r="J4" s="21"/>
      <c r="K4" s="21"/>
      <c r="L4" s="762"/>
      <c r="M4" s="762"/>
    </row>
    <row r="5" spans="3:13" ht="24" customHeight="1" x14ac:dyDescent="0.2"/>
    <row r="6" spans="3:13" ht="18" customHeight="1" x14ac:dyDescent="0.2">
      <c r="C6" s="22" t="s">
        <v>147</v>
      </c>
    </row>
    <row r="7" spans="3:13" ht="18" customHeight="1" x14ac:dyDescent="0.2">
      <c r="C7" s="23" t="s">
        <v>148</v>
      </c>
    </row>
    <row r="8" spans="3:13" ht="9" customHeight="1" x14ac:dyDescent="0.2">
      <c r="D8" s="241"/>
      <c r="E8" s="241"/>
      <c r="F8" s="241"/>
      <c r="G8" s="241"/>
      <c r="H8" s="241"/>
    </row>
    <row r="9" spans="3:13" ht="15.75" customHeight="1" x14ac:dyDescent="0.2">
      <c r="C9" s="241"/>
    </row>
    <row r="10" spans="3:13" ht="6.75" customHeight="1" x14ac:dyDescent="0.2">
      <c r="C10" s="241"/>
      <c r="D10" s="241"/>
      <c r="E10" s="241"/>
      <c r="F10" s="241"/>
      <c r="G10" s="241"/>
      <c r="H10" s="241"/>
    </row>
    <row r="11" spans="3:13" ht="15.75" customHeight="1" x14ac:dyDescent="0.2">
      <c r="D11" s="242" t="s">
        <v>312</v>
      </c>
      <c r="E11" s="242"/>
      <c r="F11" s="241"/>
      <c r="G11" s="241"/>
      <c r="H11" s="241"/>
    </row>
    <row r="12" spans="3:13" ht="6.75" customHeight="1" x14ac:dyDescent="0.2">
      <c r="D12" s="242"/>
      <c r="E12" s="242"/>
      <c r="F12" s="241"/>
      <c r="G12" s="241"/>
      <c r="H12" s="241"/>
      <c r="I12" s="251"/>
      <c r="J12" s="251"/>
    </row>
    <row r="13" spans="3:13" ht="18" customHeight="1" x14ac:dyDescent="0.2">
      <c r="D13" s="450"/>
      <c r="E13" s="409"/>
      <c r="F13" s="506" t="s">
        <v>280</v>
      </c>
      <c r="G13" s="506" t="s">
        <v>240</v>
      </c>
      <c r="H13" s="506" t="s">
        <v>281</v>
      </c>
      <c r="I13" s="617"/>
      <c r="J13" s="251"/>
    </row>
    <row r="14" spans="3:13" ht="15.75" customHeight="1" x14ac:dyDescent="0.2">
      <c r="D14" s="473" t="s">
        <v>308</v>
      </c>
      <c r="E14" s="201"/>
      <c r="F14" s="211">
        <v>17</v>
      </c>
      <c r="G14" s="202">
        <v>15</v>
      </c>
      <c r="H14" s="202">
        <v>2</v>
      </c>
      <c r="I14" s="251"/>
      <c r="J14" s="251"/>
    </row>
    <row r="15" spans="3:13" ht="15.75" customHeight="1" x14ac:dyDescent="0.2">
      <c r="D15" s="474" t="s">
        <v>309</v>
      </c>
      <c r="E15" s="475"/>
      <c r="F15" s="214">
        <v>6</v>
      </c>
      <c r="G15" s="202">
        <v>3</v>
      </c>
      <c r="H15" s="202">
        <v>3</v>
      </c>
      <c r="I15" s="251"/>
      <c r="J15" s="251"/>
    </row>
    <row r="16" spans="3:13" ht="15.75" customHeight="1" x14ac:dyDescent="0.2">
      <c r="D16" s="474" t="s">
        <v>310</v>
      </c>
      <c r="E16" s="475"/>
      <c r="F16" s="214">
        <v>30</v>
      </c>
      <c r="G16" s="203">
        <v>28</v>
      </c>
      <c r="H16" s="203">
        <v>2</v>
      </c>
      <c r="I16" s="251"/>
      <c r="J16" s="251"/>
    </row>
    <row r="17" spans="3:10" ht="15.75" customHeight="1" x14ac:dyDescent="0.2">
      <c r="D17" s="625" t="s">
        <v>269</v>
      </c>
      <c r="E17" s="183"/>
      <c r="F17" s="106">
        <f>G17+H17</f>
        <v>53</v>
      </c>
      <c r="G17" s="106">
        <f>SUM(G14:G16)</f>
        <v>46</v>
      </c>
      <c r="H17" s="106">
        <f>SUM(H14:H16)</f>
        <v>7</v>
      </c>
      <c r="I17" s="251"/>
      <c r="J17" s="251"/>
    </row>
    <row r="18" spans="3:10" ht="15.75" customHeight="1" x14ac:dyDescent="0.2">
      <c r="D18" s="565" t="s">
        <v>311</v>
      </c>
      <c r="E18" s="447"/>
      <c r="F18" s="446"/>
      <c r="G18" s="446"/>
      <c r="H18" s="446"/>
      <c r="I18" s="251"/>
      <c r="J18" s="251"/>
    </row>
    <row r="19" spans="3:10" ht="15.75" customHeight="1" x14ac:dyDescent="0.2">
      <c r="D19" s="263" t="s">
        <v>237</v>
      </c>
      <c r="E19" s="242"/>
      <c r="F19" s="241"/>
      <c r="G19" s="241"/>
      <c r="H19" s="241"/>
      <c r="I19" s="251"/>
      <c r="J19" s="251"/>
    </row>
    <row r="20" spans="3:10" ht="15.75" customHeight="1" x14ac:dyDescent="0.2">
      <c r="D20" s="302" t="s">
        <v>238</v>
      </c>
      <c r="E20" s="242"/>
      <c r="F20" s="241"/>
      <c r="G20" s="241"/>
      <c r="H20" s="241"/>
      <c r="I20" s="251"/>
      <c r="J20" s="251"/>
    </row>
    <row r="21" spans="3:10" ht="15.75" customHeight="1" x14ac:dyDescent="0.2">
      <c r="D21" s="242"/>
      <c r="E21" s="242"/>
      <c r="F21" s="241"/>
      <c r="G21" s="241"/>
      <c r="H21" s="241"/>
      <c r="I21" s="251"/>
      <c r="J21" s="251"/>
    </row>
    <row r="22" spans="3:10" ht="15.75" customHeight="1" x14ac:dyDescent="0.2">
      <c r="D22" s="242" t="s">
        <v>313</v>
      </c>
      <c r="E22" s="242"/>
      <c r="F22" s="241"/>
      <c r="G22" s="241"/>
      <c r="H22" s="241"/>
      <c r="I22" s="251"/>
      <c r="J22" s="251"/>
    </row>
    <row r="23" spans="3:10" ht="6.75" customHeight="1" x14ac:dyDescent="0.2">
      <c r="D23" s="242"/>
      <c r="E23" s="242"/>
      <c r="F23" s="241"/>
      <c r="G23" s="241"/>
      <c r="H23" s="241"/>
      <c r="I23" s="251"/>
      <c r="J23" s="251"/>
    </row>
    <row r="24" spans="3:10" ht="18" customHeight="1" x14ac:dyDescent="0.2">
      <c r="D24" s="450"/>
      <c r="E24" s="409"/>
      <c r="F24" s="506" t="s">
        <v>280</v>
      </c>
      <c r="G24" s="506" t="s">
        <v>240</v>
      </c>
      <c r="H24" s="506" t="s">
        <v>281</v>
      </c>
      <c r="I24" s="617"/>
      <c r="J24" s="251"/>
    </row>
    <row r="25" spans="3:10" ht="15.75" customHeight="1" x14ac:dyDescent="0.2">
      <c r="D25" s="473" t="s">
        <v>314</v>
      </c>
      <c r="E25" s="201"/>
      <c r="F25" s="211">
        <v>30</v>
      </c>
      <c r="G25" s="202">
        <v>25</v>
      </c>
      <c r="H25" s="202">
        <v>5</v>
      </c>
      <c r="I25" s="251"/>
      <c r="J25" s="251"/>
    </row>
    <row r="26" spans="3:10" ht="15.75" customHeight="1" x14ac:dyDescent="0.2">
      <c r="D26" s="474" t="s">
        <v>315</v>
      </c>
      <c r="E26" s="475"/>
      <c r="F26" s="214">
        <v>23</v>
      </c>
      <c r="G26" s="203">
        <v>21</v>
      </c>
      <c r="H26" s="203">
        <v>2</v>
      </c>
      <c r="I26" s="251"/>
      <c r="J26" s="251"/>
    </row>
    <row r="27" spans="3:10" ht="15.75" customHeight="1" x14ac:dyDescent="0.2">
      <c r="D27" s="625" t="s">
        <v>269</v>
      </c>
      <c r="E27" s="750"/>
      <c r="F27" s="106">
        <f>G27+H27</f>
        <v>53</v>
      </c>
      <c r="G27" s="106">
        <f>SUM(G25:G26)</f>
        <v>46</v>
      </c>
      <c r="H27" s="106">
        <f>SUM(H25:H26)</f>
        <v>7</v>
      </c>
    </row>
    <row r="28" spans="3:10" ht="15.75" customHeight="1" x14ac:dyDescent="0.2">
      <c r="D28" s="263" t="s">
        <v>237</v>
      </c>
      <c r="E28" s="242"/>
      <c r="F28" s="241"/>
      <c r="G28" s="241"/>
      <c r="H28" s="241"/>
    </row>
    <row r="29" spans="3:10" ht="15.75" customHeight="1" x14ac:dyDescent="0.2">
      <c r="D29" s="302" t="s">
        <v>238</v>
      </c>
    </row>
    <row r="30" spans="3:10" ht="15.95" customHeight="1" x14ac:dyDescent="0.2">
      <c r="C30" s="251"/>
      <c r="E30" s="242"/>
      <c r="F30" s="251"/>
      <c r="G30" s="251"/>
      <c r="H30" s="251"/>
    </row>
    <row r="31" spans="3:10" ht="6.95" customHeight="1" x14ac:dyDescent="0.2"/>
    <row r="32" spans="3:10" ht="15.95" customHeight="1" x14ac:dyDescent="0.2">
      <c r="D32" s="263"/>
      <c r="E32" s="263"/>
    </row>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M395"/>
  <sheetViews>
    <sheetView showGridLines="0" zoomScaleNormal="100" workbookViewId="0"/>
  </sheetViews>
  <sheetFormatPr baseColWidth="10" defaultColWidth="9.140625" defaultRowHeight="12" x14ac:dyDescent="0.2"/>
  <cols>
    <col min="1" max="1" width="11.42578125" style="240" customWidth="1"/>
    <col min="2" max="2" width="5.7109375" style="240" customWidth="1"/>
    <col min="3" max="3" width="4" style="240" customWidth="1"/>
    <col min="4" max="4" width="3.28515625" style="240" customWidth="1"/>
    <col min="5" max="5" width="22.140625" style="240" customWidth="1"/>
    <col min="6" max="10" width="11" style="240" customWidth="1"/>
    <col min="11" max="11" width="6.28515625" style="240" customWidth="1"/>
    <col min="12" max="16384" width="9.140625" style="240"/>
  </cols>
  <sheetData>
    <row r="1" spans="3:13" s="2" customFormat="1" ht="15.95" customHeight="1" x14ac:dyDescent="0.2">
      <c r="C1" s="761"/>
      <c r="D1" s="761"/>
      <c r="E1" s="761"/>
      <c r="F1" s="761"/>
      <c r="G1" s="761"/>
      <c r="H1" s="761"/>
      <c r="I1" s="761"/>
      <c r="J1" s="761"/>
    </row>
    <row r="2" spans="3:13" s="2" customFormat="1" ht="12" customHeight="1" x14ac:dyDescent="0.2">
      <c r="C2" s="21"/>
      <c r="D2" s="21"/>
      <c r="E2" s="21"/>
      <c r="F2" s="762"/>
      <c r="G2" s="21"/>
      <c r="H2" s="21"/>
      <c r="I2" s="762"/>
      <c r="J2" s="21"/>
      <c r="K2" s="21"/>
      <c r="L2" s="762"/>
      <c r="M2" s="762"/>
    </row>
    <row r="3" spans="3:13" s="2" customFormat="1" ht="12" customHeight="1" x14ac:dyDescent="0.2">
      <c r="C3" s="21"/>
      <c r="D3" s="21"/>
      <c r="E3" s="21"/>
      <c r="F3" s="762"/>
      <c r="G3" s="21"/>
      <c r="H3" s="21"/>
      <c r="I3" s="762"/>
      <c r="J3" s="21"/>
      <c r="K3" s="21"/>
      <c r="L3" s="762"/>
      <c r="M3" s="762"/>
    </row>
    <row r="4" spans="3:13" s="2" customFormat="1" ht="12" customHeight="1" x14ac:dyDescent="0.2">
      <c r="C4" s="21"/>
      <c r="D4" s="21"/>
      <c r="E4" s="21"/>
      <c r="F4" s="762"/>
      <c r="G4" s="21"/>
      <c r="H4" s="21"/>
      <c r="I4" s="762"/>
      <c r="J4" s="21"/>
      <c r="K4" s="21"/>
      <c r="L4" s="762"/>
      <c r="M4" s="762"/>
    </row>
    <row r="5" spans="3:13" ht="24" customHeight="1" x14ac:dyDescent="0.2"/>
    <row r="6" spans="3:13" ht="18" customHeight="1" x14ac:dyDescent="0.2">
      <c r="C6" s="22" t="s">
        <v>147</v>
      </c>
    </row>
    <row r="7" spans="3:13" ht="18" customHeight="1" x14ac:dyDescent="0.2">
      <c r="C7" s="23" t="s">
        <v>148</v>
      </c>
    </row>
    <row r="8" spans="3:13" ht="9" customHeight="1" x14ac:dyDescent="0.2">
      <c r="D8" s="241"/>
      <c r="E8" s="241"/>
      <c r="F8" s="241"/>
      <c r="G8" s="241"/>
      <c r="H8" s="241"/>
    </row>
    <row r="9" spans="3:13" ht="15.75" customHeight="1" x14ac:dyDescent="0.2">
      <c r="C9" s="241"/>
    </row>
    <row r="10" spans="3:13" ht="15.75" customHeight="1" x14ac:dyDescent="0.2"/>
    <row r="11" spans="3:13" ht="6.75" customHeight="1" x14ac:dyDescent="0.2"/>
    <row r="12" spans="3:13" ht="18" customHeight="1" x14ac:dyDescent="0.2">
      <c r="D12" s="450"/>
      <c r="E12" s="409"/>
      <c r="F12" s="506" t="s">
        <v>280</v>
      </c>
      <c r="G12" s="506" t="s">
        <v>240</v>
      </c>
      <c r="H12" s="506" t="s">
        <v>281</v>
      </c>
      <c r="I12" s="617"/>
    </row>
    <row r="13" spans="3:13" ht="15.75" customHeight="1" x14ac:dyDescent="0.2">
      <c r="D13" s="498" t="s">
        <v>316</v>
      </c>
      <c r="E13" s="491"/>
      <c r="F13" s="499">
        <v>19</v>
      </c>
      <c r="G13" s="499">
        <v>0</v>
      </c>
      <c r="H13" s="499">
        <v>19</v>
      </c>
    </row>
    <row r="14" spans="3:13" ht="15.75" customHeight="1" x14ac:dyDescent="0.2">
      <c r="D14" s="493" t="s">
        <v>319</v>
      </c>
      <c r="E14" s="490"/>
      <c r="F14" s="495">
        <v>10</v>
      </c>
      <c r="G14" s="495">
        <v>0</v>
      </c>
      <c r="H14" s="495">
        <v>10</v>
      </c>
    </row>
    <row r="15" spans="3:13" ht="15.75" customHeight="1" x14ac:dyDescent="0.2">
      <c r="D15" s="494" t="s">
        <v>317</v>
      </c>
      <c r="E15" s="443"/>
      <c r="F15" s="496">
        <v>9</v>
      </c>
      <c r="G15" s="497">
        <v>0</v>
      </c>
      <c r="H15" s="497">
        <v>9</v>
      </c>
    </row>
    <row r="16" spans="3:13" ht="15.75" customHeight="1" x14ac:dyDescent="0.2">
      <c r="D16" s="498" t="s">
        <v>318</v>
      </c>
      <c r="E16" s="492"/>
      <c r="F16" s="500">
        <v>5</v>
      </c>
      <c r="G16" s="499">
        <v>0</v>
      </c>
      <c r="H16" s="499">
        <v>5</v>
      </c>
    </row>
    <row r="17" spans="3:9" ht="15.75" customHeight="1" x14ac:dyDescent="0.2">
      <c r="D17" s="474" t="s">
        <v>277</v>
      </c>
      <c r="E17" s="475"/>
      <c r="F17" s="214">
        <f>G17+H17</f>
        <v>1</v>
      </c>
      <c r="G17" s="202">
        <v>0</v>
      </c>
      <c r="H17" s="202">
        <v>1</v>
      </c>
    </row>
    <row r="18" spans="3:9" ht="15.75" customHeight="1" x14ac:dyDescent="0.2">
      <c r="D18" s="474" t="s">
        <v>278</v>
      </c>
      <c r="E18" s="475"/>
      <c r="F18" s="214">
        <v>1</v>
      </c>
      <c r="G18" s="202">
        <v>0</v>
      </c>
      <c r="H18" s="592">
        <v>1</v>
      </c>
    </row>
    <row r="19" spans="3:9" ht="15.75" customHeight="1" x14ac:dyDescent="0.2">
      <c r="D19" s="474" t="s">
        <v>279</v>
      </c>
      <c r="E19" s="475"/>
      <c r="F19" s="214">
        <v>3</v>
      </c>
      <c r="G19" s="202">
        <v>0</v>
      </c>
      <c r="H19" s="592">
        <v>3</v>
      </c>
    </row>
    <row r="20" spans="3:9" ht="15.75" customHeight="1" x14ac:dyDescent="0.2">
      <c r="D20" s="498" t="s">
        <v>320</v>
      </c>
      <c r="E20" s="492"/>
      <c r="F20" s="500">
        <v>1</v>
      </c>
      <c r="G20" s="499">
        <v>0</v>
      </c>
      <c r="H20" s="499">
        <v>1</v>
      </c>
    </row>
    <row r="21" spans="3:9" ht="15.75" customHeight="1" x14ac:dyDescent="0.2">
      <c r="D21" s="625" t="s">
        <v>269</v>
      </c>
      <c r="E21" s="183"/>
      <c r="F21" s="501">
        <f>G21+H21</f>
        <v>25</v>
      </c>
      <c r="G21" s="501">
        <f>G13+G16</f>
        <v>0</v>
      </c>
      <c r="H21" s="501">
        <f>H13+H16+H20</f>
        <v>25</v>
      </c>
    </row>
    <row r="22" spans="3:9" ht="15.75" customHeight="1" x14ac:dyDescent="0.2">
      <c r="D22" s="434" t="s">
        <v>321</v>
      </c>
      <c r="E22" s="434"/>
      <c r="F22" s="28"/>
      <c r="G22" s="28"/>
      <c r="H22" s="28"/>
    </row>
    <row r="23" spans="3:9" ht="15.75" customHeight="1" x14ac:dyDescent="0.2">
      <c r="D23" s="263" t="s">
        <v>237</v>
      </c>
    </row>
    <row r="24" spans="3:9" ht="15.75" customHeight="1" x14ac:dyDescent="0.2">
      <c r="C24" s="241"/>
      <c r="D24" s="302" t="s">
        <v>238</v>
      </c>
      <c r="E24" s="241"/>
      <c r="F24" s="241"/>
      <c r="G24" s="241"/>
      <c r="H24" s="241"/>
    </row>
    <row r="25" spans="3:9" ht="15.75" customHeight="1" x14ac:dyDescent="0.2">
      <c r="C25" s="241"/>
      <c r="D25" s="242"/>
      <c r="E25" s="241"/>
      <c r="F25" s="241"/>
      <c r="G25" s="241"/>
      <c r="H25" s="241"/>
    </row>
    <row r="26" spans="3:9" ht="15.75" customHeight="1" x14ac:dyDescent="0.2">
      <c r="C26" s="241"/>
      <c r="D26" s="302"/>
      <c r="E26" s="241"/>
      <c r="F26" s="241"/>
      <c r="G26" s="241"/>
      <c r="H26" s="241"/>
    </row>
    <row r="27" spans="3:9" ht="15.75" customHeight="1" x14ac:dyDescent="0.2">
      <c r="C27" s="241"/>
      <c r="D27" s="302"/>
      <c r="E27" s="241"/>
      <c r="F27" s="241"/>
      <c r="G27" s="241"/>
      <c r="H27" s="241"/>
    </row>
    <row r="28" spans="3:9" ht="15.75" customHeight="1" x14ac:dyDescent="0.2">
      <c r="C28" s="241"/>
      <c r="D28" s="356" t="s">
        <v>322</v>
      </c>
      <c r="E28" s="241"/>
      <c r="F28" s="241"/>
      <c r="G28" s="241"/>
      <c r="H28" s="241"/>
    </row>
    <row r="29" spans="3:9" ht="6.75" customHeight="1" x14ac:dyDescent="0.2">
      <c r="C29" s="241"/>
      <c r="D29" s="356"/>
      <c r="E29" s="241"/>
      <c r="F29" s="241"/>
      <c r="G29" s="241"/>
      <c r="H29" s="241"/>
      <c r="I29" s="239"/>
    </row>
    <row r="30" spans="3:9" ht="18" customHeight="1" x14ac:dyDescent="0.2">
      <c r="C30" s="241"/>
      <c r="D30" s="321" t="s">
        <v>239</v>
      </c>
      <c r="E30" s="381"/>
      <c r="F30" s="82" t="s">
        <v>281</v>
      </c>
      <c r="G30" s="505" t="s">
        <v>42</v>
      </c>
      <c r="H30" s="701"/>
      <c r="I30" s="702"/>
    </row>
    <row r="31" spans="3:9" ht="15.75" customHeight="1" x14ac:dyDescent="0.2">
      <c r="C31" s="241"/>
      <c r="D31" s="383" t="s">
        <v>79</v>
      </c>
      <c r="E31" s="384"/>
      <c r="F31" s="513">
        <v>2</v>
      </c>
      <c r="G31" s="707">
        <f>F31*100/$F$37</f>
        <v>8</v>
      </c>
      <c r="H31" s="700"/>
      <c r="I31" s="698"/>
    </row>
    <row r="32" spans="3:9" ht="15.75" customHeight="1" x14ac:dyDescent="0.2">
      <c r="C32" s="241"/>
      <c r="D32" s="385" t="s">
        <v>80</v>
      </c>
      <c r="E32" s="386"/>
      <c r="F32" s="514">
        <v>3</v>
      </c>
      <c r="G32" s="708">
        <f t="shared" ref="G32:G36" si="0">F32*100/$F$37</f>
        <v>12</v>
      </c>
      <c r="H32" s="703"/>
      <c r="I32" s="699"/>
    </row>
    <row r="33" spans="3:10" ht="15.75" customHeight="1" x14ac:dyDescent="0.2">
      <c r="C33" s="241"/>
      <c r="D33" s="385" t="s">
        <v>58</v>
      </c>
      <c r="E33" s="386"/>
      <c r="F33" s="514">
        <v>5</v>
      </c>
      <c r="G33" s="708">
        <f t="shared" si="0"/>
        <v>20</v>
      </c>
      <c r="H33" s="703"/>
      <c r="I33" s="699"/>
    </row>
    <row r="34" spans="3:10" ht="15.75" customHeight="1" x14ac:dyDescent="0.2">
      <c r="C34" s="241"/>
      <c r="D34" s="385" t="s">
        <v>59</v>
      </c>
      <c r="E34" s="386"/>
      <c r="F34" s="514">
        <v>10</v>
      </c>
      <c r="G34" s="708">
        <f t="shared" si="0"/>
        <v>40</v>
      </c>
      <c r="H34" s="703"/>
      <c r="I34" s="699"/>
    </row>
    <row r="35" spans="3:10" ht="15.75" customHeight="1" x14ac:dyDescent="0.2">
      <c r="C35" s="241"/>
      <c r="D35" s="385" t="s">
        <v>60</v>
      </c>
      <c r="E35" s="386"/>
      <c r="F35" s="514">
        <v>4</v>
      </c>
      <c r="G35" s="708">
        <f t="shared" si="0"/>
        <v>16</v>
      </c>
      <c r="H35" s="703"/>
      <c r="I35" s="699"/>
    </row>
    <row r="36" spans="3:10" ht="15.75" customHeight="1" x14ac:dyDescent="0.2">
      <c r="C36" s="241"/>
      <c r="D36" s="404" t="s">
        <v>83</v>
      </c>
      <c r="E36" s="85"/>
      <c r="F36" s="74">
        <v>1</v>
      </c>
      <c r="G36" s="706">
        <f t="shared" si="0"/>
        <v>4</v>
      </c>
      <c r="H36" s="703"/>
      <c r="I36" s="699"/>
      <c r="J36" s="239"/>
    </row>
    <row r="37" spans="3:10" ht="15.75" customHeight="1" x14ac:dyDescent="0.2">
      <c r="C37" s="241"/>
      <c r="D37" s="382"/>
      <c r="E37" s="483" t="s">
        <v>269</v>
      </c>
      <c r="F37" s="80">
        <f>SUM(F31:F36)</f>
        <v>25</v>
      </c>
      <c r="G37" s="705">
        <f>SUM(G31:G36)</f>
        <v>100</v>
      </c>
      <c r="H37" s="704"/>
      <c r="I37" s="512"/>
      <c r="J37" s="239"/>
    </row>
    <row r="38" spans="3:10" ht="15.75" customHeight="1" x14ac:dyDescent="0.2">
      <c r="C38" s="241"/>
      <c r="D38" s="263" t="s">
        <v>237</v>
      </c>
      <c r="E38" s="511"/>
      <c r="F38" s="87"/>
      <c r="G38" s="512"/>
      <c r="H38" s="241"/>
    </row>
    <row r="39" spans="3:10" ht="15.75" customHeight="1" x14ac:dyDescent="0.2">
      <c r="C39" s="241"/>
      <c r="D39" s="302" t="s">
        <v>238</v>
      </c>
      <c r="E39" s="241"/>
      <c r="F39" s="241"/>
      <c r="G39" s="241"/>
      <c r="H39" s="241"/>
    </row>
    <row r="40" spans="3:10" ht="15.75" customHeight="1" x14ac:dyDescent="0.2">
      <c r="C40" s="241"/>
      <c r="D40" s="241"/>
      <c r="E40" s="241"/>
      <c r="F40" s="241"/>
      <c r="G40" s="241"/>
      <c r="H40" s="241"/>
    </row>
    <row r="41" spans="3:10" ht="15.75" customHeight="1" x14ac:dyDescent="0.2">
      <c r="D41" s="242" t="s">
        <v>323</v>
      </c>
      <c r="E41" s="242"/>
      <c r="F41" s="241"/>
      <c r="G41" s="241"/>
      <c r="H41" s="241"/>
    </row>
    <row r="42" spans="3:10" ht="6.75" customHeight="1" x14ac:dyDescent="0.2">
      <c r="D42" s="242"/>
      <c r="E42" s="242"/>
      <c r="F42" s="241"/>
      <c r="G42" s="241"/>
      <c r="H42" s="241"/>
    </row>
    <row r="43" spans="3:10" ht="18" customHeight="1" x14ac:dyDescent="0.2">
      <c r="D43" s="450"/>
      <c r="E43" s="516"/>
      <c r="F43" s="607" t="s">
        <v>280</v>
      </c>
      <c r="G43" s="617"/>
      <c r="H43" s="606"/>
    </row>
    <row r="44" spans="3:10" ht="15.75" customHeight="1" x14ac:dyDescent="0.2">
      <c r="C44" s="244"/>
      <c r="D44" s="201" t="s">
        <v>324</v>
      </c>
      <c r="E44" s="517"/>
      <c r="F44" s="513">
        <v>18</v>
      </c>
      <c r="G44" s="434"/>
      <c r="H44" s="434"/>
    </row>
    <row r="45" spans="3:10" ht="15.75" customHeight="1" x14ac:dyDescent="0.2">
      <c r="C45" s="244"/>
      <c r="D45" s="475" t="s">
        <v>325</v>
      </c>
      <c r="E45" s="518"/>
      <c r="F45" s="514">
        <v>7</v>
      </c>
      <c r="G45" s="434"/>
      <c r="H45" s="442"/>
    </row>
    <row r="46" spans="3:10" ht="15.75" customHeight="1" x14ac:dyDescent="0.2">
      <c r="C46" s="244"/>
      <c r="D46" s="625" t="s">
        <v>269</v>
      </c>
      <c r="E46" s="747"/>
      <c r="F46" s="501">
        <f>SUM(F44:F45)</f>
        <v>25</v>
      </c>
      <c r="G46" s="446"/>
      <c r="H46" s="446"/>
    </row>
    <row r="47" spans="3:10" ht="15.75" customHeight="1" x14ac:dyDescent="0.2">
      <c r="D47" s="263" t="s">
        <v>237</v>
      </c>
      <c r="E47" s="242"/>
      <c r="F47" s="241"/>
      <c r="G47" s="241"/>
      <c r="H47" s="241"/>
    </row>
    <row r="48" spans="3:10" ht="15.75" customHeight="1" x14ac:dyDescent="0.2">
      <c r="D48" s="302" t="s">
        <v>238</v>
      </c>
    </row>
    <row r="49" spans="3:11" ht="15.75" customHeight="1" x14ac:dyDescent="0.2">
      <c r="C49" s="241"/>
      <c r="D49" s="239"/>
      <c r="E49" s="242"/>
      <c r="F49" s="241"/>
      <c r="G49" s="241"/>
      <c r="H49" s="241"/>
      <c r="I49" s="239"/>
      <c r="J49" s="239"/>
      <c r="K49" s="239"/>
    </row>
    <row r="50" spans="3:11" ht="15.75" customHeight="1" x14ac:dyDescent="0.2">
      <c r="D50" s="242" t="s">
        <v>326</v>
      </c>
      <c r="E50" s="242"/>
      <c r="F50" s="241"/>
      <c r="G50" s="241"/>
      <c r="H50" s="241"/>
    </row>
    <row r="51" spans="3:11" ht="6.75" customHeight="1" x14ac:dyDescent="0.2">
      <c r="D51" s="242"/>
      <c r="E51" s="242"/>
      <c r="F51" s="241"/>
      <c r="G51" s="241"/>
      <c r="H51" s="241"/>
    </row>
    <row r="52" spans="3:11" ht="26.25" customHeight="1" x14ac:dyDescent="0.2">
      <c r="D52" s="450"/>
      <c r="E52" s="516"/>
      <c r="F52" s="82" t="s">
        <v>280</v>
      </c>
      <c r="G52" s="109" t="s">
        <v>328</v>
      </c>
      <c r="H52" s="54" t="s">
        <v>329</v>
      </c>
      <c r="I52" s="109" t="s">
        <v>330</v>
      </c>
    </row>
    <row r="53" spans="3:11" ht="15.75" customHeight="1" x14ac:dyDescent="0.2">
      <c r="D53" s="473" t="s">
        <v>327</v>
      </c>
      <c r="E53" s="517"/>
      <c r="F53" s="515">
        <f>SUM(G53:I53)</f>
        <v>18</v>
      </c>
      <c r="G53" s="211">
        <v>15</v>
      </c>
      <c r="H53" s="202">
        <v>3</v>
      </c>
      <c r="I53" s="202">
        <v>0</v>
      </c>
    </row>
    <row r="54" spans="3:11" ht="15.75" customHeight="1" x14ac:dyDescent="0.2">
      <c r="D54" s="751" t="s">
        <v>315</v>
      </c>
      <c r="E54" s="518"/>
      <c r="F54" s="225">
        <f>SUM(G54:I54)</f>
        <v>7</v>
      </c>
      <c r="G54" s="214">
        <v>4</v>
      </c>
      <c r="H54" s="203">
        <v>2</v>
      </c>
      <c r="I54" s="203">
        <v>1</v>
      </c>
    </row>
    <row r="55" spans="3:11" ht="15.75" customHeight="1" x14ac:dyDescent="0.2">
      <c r="D55" s="625" t="s">
        <v>269</v>
      </c>
      <c r="E55" s="519"/>
      <c r="F55" s="80">
        <f>SUM(F53:F54)</f>
        <v>25</v>
      </c>
      <c r="G55" s="106">
        <v>19</v>
      </c>
      <c r="H55" s="106">
        <f>SUM(H53:H54)</f>
        <v>5</v>
      </c>
      <c r="I55" s="106">
        <f>SUM(I53:I54)</f>
        <v>1</v>
      </c>
    </row>
    <row r="56" spans="3:11" ht="15.75" customHeight="1" x14ac:dyDescent="0.2">
      <c r="D56" s="263" t="s">
        <v>237</v>
      </c>
    </row>
    <row r="57" spans="3:11" ht="15.75" customHeight="1" x14ac:dyDescent="0.2">
      <c r="D57" s="302" t="s">
        <v>238</v>
      </c>
      <c r="E57" s="242"/>
      <c r="F57" s="241"/>
      <c r="G57" s="241"/>
      <c r="H57" s="241"/>
      <c r="I57" s="239"/>
      <c r="J57" s="239"/>
    </row>
    <row r="58" spans="3:11" ht="15.75" customHeight="1" x14ac:dyDescent="0.2">
      <c r="D58" s="239"/>
      <c r="E58" s="239"/>
      <c r="F58" s="239"/>
      <c r="G58" s="239"/>
      <c r="H58" s="239"/>
      <c r="I58" s="239"/>
      <c r="J58" s="239"/>
    </row>
    <row r="59" spans="3:11" ht="15.95" customHeight="1" x14ac:dyDescent="0.2"/>
    <row r="60" spans="3:11" ht="15.95" customHeight="1" x14ac:dyDescent="0.2"/>
    <row r="61" spans="3:11" ht="15.95" customHeight="1" x14ac:dyDescent="0.2"/>
    <row r="62" spans="3:11" ht="15.95" customHeight="1" x14ac:dyDescent="0.2"/>
    <row r="63" spans="3:11" ht="15.95" customHeight="1" x14ac:dyDescent="0.2"/>
    <row r="64" spans="3:11"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sheetData>
  <pageMargins left="0.6692913385826772" right="0.47244094488188981" top="0.39370078740157483" bottom="0.6692913385826772" header="0" footer="0"/>
  <pageSetup paperSize="9" fitToHeight="0" orientation="portrait" r:id="rId1"/>
  <headerFooter alignWithMargins="0"/>
  <rowBreaks count="1" manualBreakCount="1">
    <brk id="49" min="2"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N380"/>
  <sheetViews>
    <sheetView showGridLines="0" zoomScaleNormal="100" workbookViewId="0"/>
  </sheetViews>
  <sheetFormatPr baseColWidth="10" defaultColWidth="9.140625" defaultRowHeight="12" x14ac:dyDescent="0.2"/>
  <cols>
    <col min="1" max="1" width="11.42578125" style="240" customWidth="1"/>
    <col min="2" max="2" width="5.7109375" style="240" customWidth="1"/>
    <col min="3" max="3" width="4" style="240" customWidth="1"/>
    <col min="4" max="4" width="3.28515625" style="240" customWidth="1"/>
    <col min="5" max="5" width="13.7109375" style="240" customWidth="1"/>
    <col min="6" max="10" width="11" style="240" customWidth="1"/>
    <col min="11" max="11" width="8.42578125" style="240" customWidth="1"/>
    <col min="12" max="12" width="6.140625" style="240" customWidth="1"/>
    <col min="13" max="16384" width="9.140625" style="240"/>
  </cols>
  <sheetData>
    <row r="1" spans="3:13" s="2" customFormat="1" ht="15.95" customHeight="1" x14ac:dyDescent="0.2">
      <c r="C1" s="761"/>
      <c r="D1" s="761"/>
      <c r="E1" s="761"/>
      <c r="F1" s="761"/>
      <c r="G1" s="761"/>
      <c r="H1" s="761"/>
      <c r="I1" s="761"/>
      <c r="J1" s="761"/>
    </row>
    <row r="2" spans="3:13" s="2" customFormat="1" ht="12" customHeight="1" x14ac:dyDescent="0.2">
      <c r="C2" s="21"/>
      <c r="D2" s="21"/>
      <c r="E2" s="21"/>
      <c r="F2" s="762"/>
      <c r="G2" s="21"/>
      <c r="H2" s="21"/>
      <c r="I2" s="762"/>
      <c r="J2" s="21"/>
      <c r="K2" s="21"/>
      <c r="L2" s="762"/>
      <c r="M2" s="762"/>
    </row>
    <row r="3" spans="3:13" s="2" customFormat="1" ht="12" customHeight="1" x14ac:dyDescent="0.2">
      <c r="C3" s="21"/>
      <c r="D3" s="21"/>
      <c r="E3" s="21"/>
      <c r="F3" s="762"/>
      <c r="G3" s="21"/>
      <c r="H3" s="21"/>
      <c r="I3" s="762"/>
      <c r="J3" s="21"/>
      <c r="K3" s="21"/>
      <c r="L3" s="762"/>
      <c r="M3" s="762"/>
    </row>
    <row r="4" spans="3:13" s="2" customFormat="1" ht="12" customHeight="1" x14ac:dyDescent="0.2">
      <c r="C4" s="21"/>
      <c r="D4" s="21"/>
      <c r="E4" s="21"/>
      <c r="F4" s="762"/>
      <c r="G4" s="21"/>
      <c r="H4" s="21"/>
      <c r="I4" s="762"/>
      <c r="J4" s="21"/>
      <c r="K4" s="21"/>
      <c r="L4" s="762"/>
      <c r="M4" s="762"/>
    </row>
    <row r="5" spans="3:13" ht="24" customHeight="1" x14ac:dyDescent="0.2"/>
    <row r="6" spans="3:13" ht="18" customHeight="1" x14ac:dyDescent="0.2">
      <c r="C6" s="22" t="s">
        <v>147</v>
      </c>
    </row>
    <row r="7" spans="3:13" ht="18" customHeight="1" x14ac:dyDescent="0.2">
      <c r="C7" s="23" t="s">
        <v>148</v>
      </c>
    </row>
    <row r="8" spans="3:13" ht="9" customHeight="1" x14ac:dyDescent="0.2"/>
    <row r="9" spans="3:13" ht="15.75" customHeight="1" x14ac:dyDescent="0.2">
      <c r="C9" s="441"/>
      <c r="D9" s="241"/>
      <c r="E9" s="241"/>
      <c r="F9" s="241"/>
      <c r="G9" s="241"/>
      <c r="H9" s="241"/>
    </row>
    <row r="10" spans="3:13" ht="6.75" customHeight="1" x14ac:dyDescent="0.2">
      <c r="C10" s="241"/>
    </row>
    <row r="11" spans="3:13" ht="15.75" customHeight="1" x14ac:dyDescent="0.2">
      <c r="D11" s="356" t="s">
        <v>331</v>
      </c>
    </row>
    <row r="12" spans="3:13" ht="6.75" customHeight="1" x14ac:dyDescent="0.2"/>
    <row r="13" spans="3:13" ht="18" customHeight="1" x14ac:dyDescent="0.2">
      <c r="D13" s="450"/>
      <c r="E13" s="409"/>
      <c r="F13" s="409"/>
      <c r="G13" s="409"/>
      <c r="H13" s="506" t="s">
        <v>280</v>
      </c>
      <c r="I13" s="506" t="s">
        <v>336</v>
      </c>
      <c r="J13" s="506" t="s">
        <v>337</v>
      </c>
      <c r="K13" s="617"/>
    </row>
    <row r="14" spans="3:13" ht="15.75" customHeight="1" x14ac:dyDescent="0.2">
      <c r="D14" s="473" t="s">
        <v>332</v>
      </c>
      <c r="E14" s="201"/>
      <c r="F14" s="201"/>
      <c r="G14" s="201"/>
      <c r="H14" s="211">
        <v>50</v>
      </c>
      <c r="I14" s="202">
        <v>25</v>
      </c>
      <c r="J14" s="202">
        <v>25</v>
      </c>
    </row>
    <row r="15" spans="3:13" ht="15.75" customHeight="1" x14ac:dyDescent="0.2">
      <c r="D15" s="474" t="s">
        <v>335</v>
      </c>
      <c r="E15" s="475"/>
      <c r="F15" s="475"/>
      <c r="G15" s="475"/>
      <c r="H15" s="799">
        <v>5</v>
      </c>
      <c r="I15" s="798">
        <v>5</v>
      </c>
      <c r="J15" s="800">
        <v>0</v>
      </c>
    </row>
    <row r="16" spans="3:13" ht="15.75" customHeight="1" x14ac:dyDescent="0.2">
      <c r="D16" s="474" t="s">
        <v>381</v>
      </c>
      <c r="E16" s="475"/>
      <c r="F16" s="475"/>
      <c r="G16" s="475"/>
      <c r="H16" s="801">
        <v>46</v>
      </c>
      <c r="I16" s="802">
        <v>32</v>
      </c>
      <c r="J16" s="802">
        <v>14</v>
      </c>
    </row>
    <row r="17" spans="3:12" ht="15.75" customHeight="1" x14ac:dyDescent="0.2">
      <c r="D17" s="238" t="s">
        <v>310</v>
      </c>
      <c r="E17" s="28"/>
      <c r="F17" s="28"/>
      <c r="G17" s="28"/>
      <c r="H17" s="185">
        <v>15</v>
      </c>
      <c r="I17" s="107">
        <v>14</v>
      </c>
      <c r="J17" s="107">
        <v>1</v>
      </c>
    </row>
    <row r="18" spans="3:12" ht="15.75" customHeight="1" x14ac:dyDescent="0.2">
      <c r="D18" s="625" t="s">
        <v>269</v>
      </c>
      <c r="E18" s="750"/>
      <c r="F18" s="750"/>
      <c r="G18" s="750"/>
      <c r="H18" s="757">
        <f>SUM(H14:H17)</f>
        <v>116</v>
      </c>
      <c r="I18" s="106">
        <f>SUM(I14:I17)</f>
        <v>76</v>
      </c>
      <c r="J18" s="106">
        <f>SUM(J14:J17)</f>
        <v>40</v>
      </c>
    </row>
    <row r="19" spans="3:12" ht="15" customHeight="1" x14ac:dyDescent="0.2">
      <c r="D19" s="565" t="s">
        <v>333</v>
      </c>
      <c r="E19" s="446"/>
      <c r="F19" s="446"/>
      <c r="G19" s="446"/>
      <c r="H19" s="446"/>
      <c r="I19" s="446"/>
    </row>
    <row r="20" spans="3:12" ht="15" customHeight="1" x14ac:dyDescent="0.2">
      <c r="D20" s="434" t="s">
        <v>334</v>
      </c>
      <c r="E20" s="446"/>
      <c r="F20" s="446"/>
      <c r="G20" s="446"/>
      <c r="H20" s="446"/>
      <c r="I20" s="446"/>
    </row>
    <row r="21" spans="3:12" ht="15" customHeight="1" x14ac:dyDescent="0.2">
      <c r="D21" s="263" t="s">
        <v>237</v>
      </c>
    </row>
    <row r="22" spans="3:12" ht="15" customHeight="1" x14ac:dyDescent="0.2">
      <c r="C22" s="241"/>
      <c r="D22" s="263" t="s">
        <v>238</v>
      </c>
      <c r="E22" s="241"/>
      <c r="F22" s="241"/>
      <c r="G22" s="241"/>
      <c r="H22" s="241"/>
    </row>
    <row r="23" spans="3:12" ht="15.75" customHeight="1" x14ac:dyDescent="0.2">
      <c r="C23" s="241"/>
      <c r="D23" s="241"/>
      <c r="E23" s="241"/>
      <c r="F23" s="241"/>
      <c r="G23" s="241"/>
      <c r="H23" s="241"/>
    </row>
    <row r="24" spans="3:12" ht="15.75" customHeight="1" x14ac:dyDescent="0.2">
      <c r="D24" s="242" t="s">
        <v>338</v>
      </c>
      <c r="E24" s="502"/>
      <c r="F24" s="503"/>
      <c r="G24" s="503"/>
      <c r="H24" s="241"/>
    </row>
    <row r="25" spans="3:12" ht="6.75" customHeight="1" x14ac:dyDescent="0.2">
      <c r="C25" s="241"/>
      <c r="D25" s="504"/>
      <c r="E25" s="443"/>
      <c r="F25" s="444"/>
      <c r="G25" s="444"/>
      <c r="H25" s="444"/>
      <c r="I25" s="241"/>
    </row>
    <row r="26" spans="3:12" ht="15.75" customHeight="1" x14ac:dyDescent="0.2">
      <c r="C26" s="241"/>
      <c r="D26" s="489"/>
      <c r="E26" s="566"/>
      <c r="F26" s="562">
        <v>2024</v>
      </c>
      <c r="G26" s="563"/>
      <c r="H26" s="564"/>
      <c r="I26" s="619"/>
    </row>
    <row r="27" spans="3:12" ht="15.75" customHeight="1" x14ac:dyDescent="0.2">
      <c r="C27" s="241"/>
      <c r="D27" s="567"/>
      <c r="E27" s="568"/>
      <c r="F27" s="506" t="s">
        <v>280</v>
      </c>
      <c r="G27" s="506" t="s">
        <v>336</v>
      </c>
      <c r="H27" s="506" t="s">
        <v>337</v>
      </c>
      <c r="I27" s="241"/>
    </row>
    <row r="28" spans="3:12" ht="15.75" customHeight="1" x14ac:dyDescent="0.2">
      <c r="C28" s="241"/>
      <c r="D28" s="758" t="s">
        <v>339</v>
      </c>
      <c r="E28" s="611"/>
      <c r="F28" s="215">
        <v>1</v>
      </c>
      <c r="G28" s="137">
        <v>0</v>
      </c>
      <c r="H28" s="136">
        <v>1</v>
      </c>
      <c r="I28" s="241"/>
    </row>
    <row r="29" spans="3:12" ht="15.75" customHeight="1" x14ac:dyDescent="0.2">
      <c r="C29" s="241"/>
      <c r="D29" s="758" t="s">
        <v>340</v>
      </c>
      <c r="E29" s="609"/>
      <c r="F29" s="216">
        <v>1</v>
      </c>
      <c r="G29" s="217">
        <v>0</v>
      </c>
      <c r="H29" s="218">
        <v>1</v>
      </c>
      <c r="I29" s="241"/>
    </row>
    <row r="30" spans="3:12" ht="15.75" customHeight="1" x14ac:dyDescent="0.2">
      <c r="C30" s="241"/>
      <c r="D30" s="758" t="s">
        <v>341</v>
      </c>
      <c r="E30" s="609"/>
      <c r="F30" s="216">
        <v>8</v>
      </c>
      <c r="G30" s="217">
        <v>4</v>
      </c>
      <c r="H30" s="218">
        <v>4</v>
      </c>
      <c r="I30" s="241"/>
    </row>
    <row r="31" spans="3:12" ht="15.75" customHeight="1" x14ac:dyDescent="0.2">
      <c r="C31" s="241"/>
      <c r="D31" s="759" t="s">
        <v>342</v>
      </c>
      <c r="E31" s="610"/>
      <c r="F31" s="216">
        <v>5</v>
      </c>
      <c r="G31" s="217">
        <v>3</v>
      </c>
      <c r="H31" s="218">
        <v>2</v>
      </c>
      <c r="I31" s="241"/>
      <c r="J31" s="239"/>
      <c r="K31" s="239"/>
      <c r="L31" s="239"/>
    </row>
    <row r="32" spans="3:12" ht="15.75" customHeight="1" x14ac:dyDescent="0.2">
      <c r="C32" s="241"/>
      <c r="D32" s="758" t="s">
        <v>343</v>
      </c>
      <c r="E32" s="609"/>
      <c r="F32" s="216">
        <v>9</v>
      </c>
      <c r="G32" s="217">
        <v>3</v>
      </c>
      <c r="H32" s="218">
        <v>6</v>
      </c>
      <c r="I32" s="241"/>
      <c r="J32" s="239"/>
      <c r="K32" s="239"/>
      <c r="L32" s="239"/>
    </row>
    <row r="33" spans="4:14" ht="15.75" customHeight="1" x14ac:dyDescent="0.2">
      <c r="D33" s="758" t="s">
        <v>344</v>
      </c>
      <c r="E33" s="609"/>
      <c r="F33" s="216">
        <v>7</v>
      </c>
      <c r="G33" s="217">
        <v>4</v>
      </c>
      <c r="H33" s="218">
        <v>3</v>
      </c>
      <c r="J33" s="239"/>
      <c r="K33" s="239"/>
      <c r="L33" s="239"/>
    </row>
    <row r="34" spans="4:14" ht="15.75" customHeight="1" x14ac:dyDescent="0.2">
      <c r="D34" s="758" t="s">
        <v>345</v>
      </c>
      <c r="E34" s="609"/>
      <c r="F34" s="216">
        <v>9</v>
      </c>
      <c r="G34" s="217">
        <v>5</v>
      </c>
      <c r="H34" s="218">
        <v>4</v>
      </c>
      <c r="J34" s="239"/>
      <c r="K34" s="239"/>
      <c r="L34" s="239"/>
    </row>
    <row r="35" spans="4:14" ht="15.75" customHeight="1" x14ac:dyDescent="0.2">
      <c r="D35" s="758" t="s">
        <v>346</v>
      </c>
      <c r="E35" s="609"/>
      <c r="F35" s="216">
        <v>11</v>
      </c>
      <c r="G35" s="217">
        <v>10</v>
      </c>
      <c r="H35" s="218">
        <v>1</v>
      </c>
      <c r="J35" s="239"/>
      <c r="K35" s="239"/>
      <c r="L35" s="239"/>
    </row>
    <row r="36" spans="4:14" ht="15.75" customHeight="1" x14ac:dyDescent="0.2">
      <c r="D36" s="758" t="s">
        <v>347</v>
      </c>
      <c r="E36" s="609"/>
      <c r="F36" s="216">
        <v>12</v>
      </c>
      <c r="G36" s="217">
        <v>7</v>
      </c>
      <c r="H36" s="218">
        <v>5</v>
      </c>
      <c r="J36" s="239"/>
      <c r="K36" s="239"/>
      <c r="L36" s="239"/>
    </row>
    <row r="37" spans="4:14" ht="15.75" customHeight="1" x14ac:dyDescent="0.2">
      <c r="D37" s="758" t="s">
        <v>348</v>
      </c>
      <c r="E37" s="612"/>
      <c r="F37" s="216">
        <v>13</v>
      </c>
      <c r="G37" s="217">
        <v>8</v>
      </c>
      <c r="H37" s="218">
        <v>5</v>
      </c>
    </row>
    <row r="38" spans="4:14" ht="15.75" customHeight="1" x14ac:dyDescent="0.2">
      <c r="D38" s="758" t="s">
        <v>349</v>
      </c>
      <c r="E38" s="609"/>
      <c r="F38" s="216">
        <v>15</v>
      </c>
      <c r="G38" s="217">
        <v>11</v>
      </c>
      <c r="H38" s="218">
        <v>4</v>
      </c>
    </row>
    <row r="39" spans="4:14" ht="15.75" customHeight="1" x14ac:dyDescent="0.2">
      <c r="D39" s="758" t="s">
        <v>350</v>
      </c>
      <c r="E39" s="612"/>
      <c r="F39" s="216">
        <v>18</v>
      </c>
      <c r="G39" s="613">
        <v>14</v>
      </c>
      <c r="H39" s="613">
        <v>4</v>
      </c>
    </row>
    <row r="40" spans="4:14" ht="15.75" customHeight="1" x14ac:dyDescent="0.2">
      <c r="D40" s="760" t="s">
        <v>351</v>
      </c>
      <c r="F40" s="184">
        <v>7</v>
      </c>
      <c r="G40" s="175">
        <v>7</v>
      </c>
      <c r="H40" s="185">
        <v>0</v>
      </c>
    </row>
    <row r="41" spans="4:14" ht="15.75" customHeight="1" x14ac:dyDescent="0.2">
      <c r="D41" s="625" t="s">
        <v>269</v>
      </c>
      <c r="E41" s="750"/>
      <c r="F41" s="106">
        <f>SUM(F28:F40)</f>
        <v>116</v>
      </c>
      <c r="G41" s="110">
        <f>SUM(G28:G40)</f>
        <v>76</v>
      </c>
      <c r="H41" s="110">
        <f>SUM(H28:H40)</f>
        <v>40</v>
      </c>
    </row>
    <row r="42" spans="4:14" ht="15.75" customHeight="1" x14ac:dyDescent="0.2">
      <c r="D42" s="303" t="s">
        <v>237</v>
      </c>
    </row>
    <row r="43" spans="4:14" ht="15.75" customHeight="1" x14ac:dyDescent="0.2">
      <c r="D43" s="303" t="s">
        <v>238</v>
      </c>
    </row>
    <row r="44" spans="4:14" ht="15.95" customHeight="1" x14ac:dyDescent="0.2"/>
    <row r="45" spans="4:14" ht="15.95" customHeight="1" x14ac:dyDescent="0.2">
      <c r="N45" s="608"/>
    </row>
    <row r="46" spans="4:14" ht="15.95" customHeight="1" x14ac:dyDescent="0.2">
      <c r="N46" s="251"/>
    </row>
    <row r="47" spans="4:14" ht="15.95" customHeight="1" x14ac:dyDescent="0.2"/>
    <row r="48" spans="4:14" ht="15.95" customHeight="1" x14ac:dyDescent="0.2"/>
    <row r="49" spans="9:9" ht="15.95" customHeight="1" x14ac:dyDescent="0.2"/>
    <row r="50" spans="9:9" ht="15.95" customHeight="1" x14ac:dyDescent="0.2"/>
    <row r="51" spans="9:9" ht="15.95" customHeight="1" x14ac:dyDescent="0.2"/>
    <row r="52" spans="9:9" ht="15.95" customHeight="1" x14ac:dyDescent="0.2">
      <c r="I52" s="251"/>
    </row>
    <row r="53" spans="9:9" ht="15.95" customHeight="1" x14ac:dyDescent="0.2"/>
    <row r="54" spans="9:9" ht="15.95" customHeight="1" x14ac:dyDescent="0.2"/>
    <row r="55" spans="9:9" ht="15.95" customHeight="1" x14ac:dyDescent="0.2"/>
    <row r="56" spans="9:9" ht="15.95" customHeight="1" x14ac:dyDescent="0.2"/>
    <row r="57" spans="9:9" ht="15.95" customHeight="1" x14ac:dyDescent="0.2"/>
    <row r="58" spans="9:9" ht="15.95" customHeight="1" x14ac:dyDescent="0.2"/>
    <row r="59" spans="9:9" ht="15.95" customHeight="1" x14ac:dyDescent="0.2"/>
    <row r="60" spans="9:9" ht="15.95" customHeight="1" x14ac:dyDescent="0.2"/>
    <row r="61" spans="9:9" ht="15.95" customHeight="1" x14ac:dyDescent="0.2"/>
    <row r="62" spans="9:9" ht="15.95" customHeight="1" x14ac:dyDescent="0.2"/>
    <row r="63" spans="9:9" ht="15.95" customHeight="1" x14ac:dyDescent="0.2"/>
    <row r="64" spans="9:9"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6"/>
  <sheetViews>
    <sheetView showGridLines="0" zoomScaleNormal="100" workbookViewId="0"/>
  </sheetViews>
  <sheetFormatPr baseColWidth="10" defaultColWidth="11.42578125" defaultRowHeight="12" x14ac:dyDescent="0.2"/>
  <cols>
    <col min="1" max="1" width="11.28515625" style="29" customWidth="1"/>
    <col min="2" max="2" width="5.7109375" style="29" customWidth="1"/>
    <col min="3" max="3" width="4" style="29" customWidth="1"/>
    <col min="4" max="4" width="18.85546875" style="29" customWidth="1"/>
    <col min="5" max="5" width="9.42578125" style="29" customWidth="1"/>
    <col min="6" max="6" width="10.28515625" style="29" customWidth="1"/>
    <col min="7" max="10" width="9.5703125" style="29" customWidth="1"/>
    <col min="11" max="11" width="9.85546875" style="29" customWidth="1"/>
    <col min="12" max="12" width="8.42578125" style="29" customWidth="1"/>
    <col min="13" max="16384" width="11.42578125" style="29"/>
  </cols>
  <sheetData>
    <row r="1" spans="1:17" s="2" customFormat="1" ht="15.95" customHeight="1" x14ac:dyDescent="0.2">
      <c r="C1" s="761"/>
      <c r="D1" s="761"/>
      <c r="E1" s="761"/>
      <c r="F1" s="761"/>
      <c r="G1" s="761"/>
      <c r="H1" s="761"/>
      <c r="I1" s="761"/>
      <c r="J1" s="761"/>
    </row>
    <row r="2" spans="1:17" s="2" customFormat="1" ht="12" customHeight="1" x14ac:dyDescent="0.2">
      <c r="C2" s="21"/>
      <c r="D2" s="21"/>
      <c r="E2" s="21"/>
      <c r="F2" s="762"/>
      <c r="G2" s="21"/>
      <c r="H2" s="21"/>
      <c r="I2" s="762"/>
      <c r="J2" s="21"/>
      <c r="K2" s="21"/>
      <c r="L2" s="762"/>
      <c r="M2" s="762"/>
    </row>
    <row r="3" spans="1:17" s="2" customFormat="1" ht="12" customHeight="1" x14ac:dyDescent="0.2">
      <c r="C3" s="21"/>
      <c r="D3" s="21"/>
      <c r="E3" s="21"/>
      <c r="F3" s="762"/>
      <c r="G3" s="21"/>
      <c r="H3" s="21"/>
      <c r="I3" s="762"/>
      <c r="J3" s="21"/>
      <c r="K3" s="21"/>
      <c r="L3" s="762"/>
      <c r="M3" s="762"/>
    </row>
    <row r="4" spans="1:17" s="2" customFormat="1" ht="12" customHeight="1" x14ac:dyDescent="0.2">
      <c r="C4" s="21"/>
      <c r="D4" s="21"/>
      <c r="E4" s="21"/>
      <c r="F4" s="762"/>
      <c r="G4" s="21"/>
      <c r="H4" s="21"/>
      <c r="I4" s="762"/>
      <c r="J4" s="21"/>
      <c r="K4" s="21"/>
      <c r="L4" s="762"/>
      <c r="M4" s="762"/>
    </row>
    <row r="5" spans="1:17" ht="24" customHeight="1" x14ac:dyDescent="0.2">
      <c r="E5" s="35"/>
      <c r="H5" s="35"/>
      <c r="J5" s="35"/>
      <c r="M5" s="35"/>
    </row>
    <row r="6" spans="1:17" ht="18" customHeight="1" x14ac:dyDescent="0.2">
      <c r="C6" s="22" t="s">
        <v>147</v>
      </c>
    </row>
    <row r="7" spans="1:17" ht="18" customHeight="1" x14ac:dyDescent="0.2">
      <c r="C7" s="23" t="s">
        <v>148</v>
      </c>
    </row>
    <row r="8" spans="1:17" ht="9" customHeight="1" x14ac:dyDescent="0.2">
      <c r="C8" s="23"/>
    </row>
    <row r="9" spans="1:17" ht="15.95" customHeight="1" x14ac:dyDescent="0.2"/>
    <row r="10" spans="1:17" ht="15.95" customHeight="1" x14ac:dyDescent="0.2">
      <c r="B10" s="28"/>
      <c r="C10" s="27"/>
      <c r="D10" s="27"/>
      <c r="E10" s="27"/>
      <c r="F10" s="27"/>
      <c r="G10" s="27"/>
      <c r="H10" s="27"/>
      <c r="I10" s="27"/>
      <c r="N10" s="171"/>
      <c r="O10" s="171"/>
      <c r="P10" s="171"/>
    </row>
    <row r="11" spans="1:17" ht="6.95" customHeight="1" x14ac:dyDescent="0.2">
      <c r="C11" s="28"/>
      <c r="D11" s="28"/>
      <c r="E11" s="28"/>
      <c r="F11" s="28"/>
      <c r="G11" s="28"/>
      <c r="H11" s="28"/>
      <c r="I11" s="28"/>
      <c r="M11" s="171"/>
      <c r="N11" s="171"/>
      <c r="O11" s="171"/>
      <c r="P11" s="171"/>
    </row>
    <row r="12" spans="1:17" s="20" customFormat="1" ht="15.95" customHeight="1" x14ac:dyDescent="0.2">
      <c r="C12" s="46"/>
      <c r="D12" s="47"/>
      <c r="E12" s="103"/>
      <c r="F12" s="103"/>
      <c r="G12" s="103"/>
      <c r="H12" s="752" t="s">
        <v>355</v>
      </c>
      <c r="I12" s="52"/>
      <c r="J12" s="52"/>
      <c r="K12" s="53"/>
      <c r="M12" s="91"/>
      <c r="O12" s="172"/>
      <c r="P12" s="172"/>
      <c r="Q12" s="173"/>
    </row>
    <row r="13" spans="1:17" s="20" customFormat="1" ht="31.5" customHeight="1" x14ac:dyDescent="0.2">
      <c r="C13" s="48"/>
      <c r="D13" s="49"/>
      <c r="E13" s="104"/>
      <c r="F13" s="104"/>
      <c r="G13" s="104"/>
      <c r="H13" s="54" t="s">
        <v>352</v>
      </c>
      <c r="I13" s="54" t="s">
        <v>318</v>
      </c>
      <c r="J13" s="54" t="s">
        <v>353</v>
      </c>
      <c r="K13" s="54" t="s">
        <v>354</v>
      </c>
      <c r="M13" s="57"/>
      <c r="N13" s="57"/>
      <c r="O13" s="57"/>
      <c r="P13" s="57"/>
    </row>
    <row r="14" spans="1:17" ht="15.95" customHeight="1" x14ac:dyDescent="0.2">
      <c r="B14" s="27"/>
      <c r="C14" s="40"/>
      <c r="D14" s="228" t="s">
        <v>4</v>
      </c>
      <c r="E14" s="322">
        <v>10028</v>
      </c>
      <c r="F14" s="343" t="s">
        <v>356</v>
      </c>
      <c r="G14" s="326">
        <v>14</v>
      </c>
      <c r="H14" s="326">
        <v>8</v>
      </c>
      <c r="I14" s="326">
        <v>4</v>
      </c>
      <c r="J14" s="326">
        <v>2</v>
      </c>
      <c r="K14" s="326">
        <v>14</v>
      </c>
      <c r="L14" s="614"/>
      <c r="N14" s="88"/>
      <c r="O14" s="88"/>
      <c r="P14" s="88"/>
    </row>
    <row r="15" spans="1:17" ht="15.95" customHeight="1" x14ac:dyDescent="0.2">
      <c r="C15" s="41"/>
      <c r="D15" s="229" t="s">
        <v>49</v>
      </c>
      <c r="E15" s="324">
        <v>52685</v>
      </c>
      <c r="F15" s="344" t="s">
        <v>357</v>
      </c>
      <c r="G15" s="327">
        <v>122</v>
      </c>
      <c r="H15" s="327">
        <v>110</v>
      </c>
      <c r="I15" s="327">
        <v>6</v>
      </c>
      <c r="J15" s="327">
        <v>6</v>
      </c>
      <c r="K15" s="327">
        <v>122</v>
      </c>
      <c r="L15" s="614"/>
      <c r="N15" s="57"/>
      <c r="O15" s="57"/>
      <c r="P15" s="57"/>
    </row>
    <row r="16" spans="1:17" ht="15.95" customHeight="1" x14ac:dyDescent="0.2">
      <c r="A16" s="57"/>
      <c r="C16" s="41"/>
      <c r="D16" s="230" t="s">
        <v>9</v>
      </c>
      <c r="E16" s="324">
        <v>20826</v>
      </c>
      <c r="F16" s="344" t="s">
        <v>357</v>
      </c>
      <c r="G16" s="327">
        <v>41</v>
      </c>
      <c r="H16" s="327">
        <v>35</v>
      </c>
      <c r="I16" s="327">
        <v>3</v>
      </c>
      <c r="J16" s="327">
        <v>2</v>
      </c>
      <c r="K16" s="327">
        <v>40</v>
      </c>
      <c r="L16" s="614"/>
    </row>
    <row r="17" spans="2:14" ht="15.95" customHeight="1" x14ac:dyDescent="0.2">
      <c r="C17" s="41"/>
      <c r="D17" s="229" t="s">
        <v>87</v>
      </c>
      <c r="E17" s="324">
        <v>182866</v>
      </c>
      <c r="F17" s="342" t="s">
        <v>88</v>
      </c>
      <c r="G17" s="231" t="s">
        <v>88</v>
      </c>
      <c r="H17" s="231" t="s">
        <v>88</v>
      </c>
      <c r="I17" s="231" t="s">
        <v>88</v>
      </c>
      <c r="J17" s="231" t="s">
        <v>88</v>
      </c>
      <c r="K17" s="231" t="s">
        <v>88</v>
      </c>
      <c r="L17" s="614"/>
    </row>
    <row r="18" spans="2:14" ht="15.95" customHeight="1" x14ac:dyDescent="0.2">
      <c r="C18" s="41"/>
      <c r="D18" s="318" t="s">
        <v>143</v>
      </c>
      <c r="E18" s="324">
        <v>3736</v>
      </c>
      <c r="F18" s="344" t="s">
        <v>358</v>
      </c>
      <c r="G18" s="327">
        <v>7</v>
      </c>
      <c r="H18" s="327">
        <v>6</v>
      </c>
      <c r="I18" s="327">
        <v>1</v>
      </c>
      <c r="J18" s="327">
        <v>0</v>
      </c>
      <c r="K18" s="327">
        <v>7</v>
      </c>
      <c r="L18" s="614"/>
    </row>
    <row r="19" spans="2:14" ht="15.95" customHeight="1" x14ac:dyDescent="0.2">
      <c r="C19" s="41"/>
      <c r="D19" s="318" t="s">
        <v>93</v>
      </c>
      <c r="E19" s="324">
        <v>12749</v>
      </c>
      <c r="F19" s="344" t="s">
        <v>359</v>
      </c>
      <c r="G19" s="327">
        <v>83</v>
      </c>
      <c r="H19" s="327">
        <v>59</v>
      </c>
      <c r="I19" s="327">
        <v>14</v>
      </c>
      <c r="J19" s="327">
        <v>10</v>
      </c>
      <c r="K19" s="327">
        <v>83</v>
      </c>
      <c r="L19" s="614"/>
    </row>
    <row r="20" spans="2:14" ht="15.95" customHeight="1" x14ac:dyDescent="0.2">
      <c r="C20" s="41"/>
      <c r="D20" s="230" t="s">
        <v>15</v>
      </c>
      <c r="E20" s="324">
        <v>7891</v>
      </c>
      <c r="F20" s="722" t="s">
        <v>360</v>
      </c>
      <c r="G20" s="327">
        <v>43</v>
      </c>
      <c r="H20" s="327">
        <v>38</v>
      </c>
      <c r="I20" s="327">
        <v>4</v>
      </c>
      <c r="J20" s="327">
        <v>1</v>
      </c>
      <c r="K20" s="327">
        <v>43</v>
      </c>
      <c r="L20" s="614"/>
    </row>
    <row r="21" spans="2:14" ht="15.95" customHeight="1" x14ac:dyDescent="0.2">
      <c r="C21" s="41"/>
      <c r="D21" s="230" t="s">
        <v>17</v>
      </c>
      <c r="E21" s="324">
        <v>12646</v>
      </c>
      <c r="F21" s="344" t="s">
        <v>361</v>
      </c>
      <c r="G21" s="327">
        <v>191</v>
      </c>
      <c r="H21" s="327">
        <v>56</v>
      </c>
      <c r="I21" s="327">
        <v>7</v>
      </c>
      <c r="J21" s="327">
        <v>1</v>
      </c>
      <c r="K21" s="327">
        <v>64</v>
      </c>
      <c r="L21" s="614"/>
    </row>
    <row r="22" spans="2:14" ht="15.95" customHeight="1" x14ac:dyDescent="0.2">
      <c r="C22" s="41"/>
      <c r="D22" s="230" t="s">
        <v>19</v>
      </c>
      <c r="E22" s="324">
        <v>40357</v>
      </c>
      <c r="F22" s="344" t="s">
        <v>362</v>
      </c>
      <c r="G22" s="327">
        <v>68</v>
      </c>
      <c r="H22" s="327">
        <v>6</v>
      </c>
      <c r="I22" s="327">
        <v>1</v>
      </c>
      <c r="J22" s="327">
        <v>0</v>
      </c>
      <c r="K22" s="327">
        <v>7</v>
      </c>
      <c r="L22" s="614"/>
    </row>
    <row r="23" spans="2:14" ht="15.95" customHeight="1" x14ac:dyDescent="0.2">
      <c r="C23" s="41"/>
      <c r="D23" s="230" t="s">
        <v>22</v>
      </c>
      <c r="E23" s="324">
        <v>3761</v>
      </c>
      <c r="F23" s="344" t="s">
        <v>361</v>
      </c>
      <c r="G23" s="327">
        <v>15</v>
      </c>
      <c r="H23" s="327">
        <v>6</v>
      </c>
      <c r="I23" s="327">
        <v>1</v>
      </c>
      <c r="J23" s="327">
        <v>1</v>
      </c>
      <c r="K23" s="327">
        <v>8</v>
      </c>
      <c r="L23" s="614"/>
    </row>
    <row r="24" spans="2:14" ht="15.95" customHeight="1" x14ac:dyDescent="0.2">
      <c r="B24" s="57"/>
      <c r="C24" s="41"/>
      <c r="D24" s="230" t="s">
        <v>24</v>
      </c>
      <c r="E24" s="324">
        <v>1335</v>
      </c>
      <c r="F24" s="344" t="s">
        <v>363</v>
      </c>
      <c r="G24" s="327">
        <v>16</v>
      </c>
      <c r="H24" s="327">
        <v>2</v>
      </c>
      <c r="I24" s="327">
        <v>2</v>
      </c>
      <c r="J24" s="327">
        <v>0</v>
      </c>
      <c r="K24" s="327">
        <v>4</v>
      </c>
      <c r="L24" s="614"/>
    </row>
    <row r="25" spans="2:14" ht="15.95" customHeight="1" x14ac:dyDescent="0.2">
      <c r="C25" s="41"/>
      <c r="D25" s="230" t="s">
        <v>25</v>
      </c>
      <c r="E25" s="324">
        <v>23435</v>
      </c>
      <c r="F25" s="344" t="s">
        <v>364</v>
      </c>
      <c r="G25" s="327">
        <v>139</v>
      </c>
      <c r="H25" s="327">
        <v>41</v>
      </c>
      <c r="I25" s="327">
        <v>9</v>
      </c>
      <c r="J25" s="327">
        <v>4</v>
      </c>
      <c r="K25" s="327">
        <v>54</v>
      </c>
      <c r="L25" s="614"/>
      <c r="N25" s="57"/>
    </row>
    <row r="26" spans="2:14" ht="15.95" customHeight="1" x14ac:dyDescent="0.2">
      <c r="C26" s="41"/>
      <c r="D26" s="230" t="s">
        <v>26</v>
      </c>
      <c r="E26" s="324">
        <v>24019</v>
      </c>
      <c r="F26" s="344" t="s">
        <v>365</v>
      </c>
      <c r="G26" s="327">
        <v>66</v>
      </c>
      <c r="H26" s="327">
        <v>55</v>
      </c>
      <c r="I26" s="327">
        <v>7</v>
      </c>
      <c r="J26" s="327">
        <v>3</v>
      </c>
      <c r="K26" s="327">
        <v>65</v>
      </c>
      <c r="L26" s="614"/>
    </row>
    <row r="27" spans="2:14" ht="15.95" customHeight="1" x14ac:dyDescent="0.2">
      <c r="C27" s="41"/>
      <c r="D27" s="230" t="s">
        <v>27</v>
      </c>
      <c r="E27" s="324">
        <v>14618</v>
      </c>
      <c r="F27" s="344" t="s">
        <v>366</v>
      </c>
      <c r="G27" s="554">
        <v>105</v>
      </c>
      <c r="H27" s="554">
        <v>53</v>
      </c>
      <c r="I27" s="554">
        <v>4</v>
      </c>
      <c r="J27" s="554">
        <v>11</v>
      </c>
      <c r="K27" s="554">
        <v>68</v>
      </c>
      <c r="L27" s="614"/>
    </row>
    <row r="28" spans="2:14" ht="15.95" customHeight="1" x14ac:dyDescent="0.2">
      <c r="C28" s="41"/>
      <c r="D28" s="552" t="s">
        <v>38</v>
      </c>
      <c r="E28" s="324">
        <v>2035</v>
      </c>
      <c r="F28" s="344" t="s">
        <v>366</v>
      </c>
      <c r="G28" s="553">
        <v>25</v>
      </c>
      <c r="H28" s="553">
        <v>8</v>
      </c>
      <c r="I28" s="553">
        <v>6</v>
      </c>
      <c r="J28" s="549">
        <v>0</v>
      </c>
      <c r="K28" s="549">
        <v>14</v>
      </c>
      <c r="L28" s="614"/>
    </row>
    <row r="29" spans="2:14" ht="15.95" customHeight="1" x14ac:dyDescent="0.2">
      <c r="C29" s="41"/>
      <c r="D29" s="229" t="s">
        <v>144</v>
      </c>
      <c r="E29" s="550">
        <v>704</v>
      </c>
      <c r="F29" s="407" t="s">
        <v>365</v>
      </c>
      <c r="G29" s="551">
        <v>5</v>
      </c>
      <c r="H29" s="551">
        <v>5</v>
      </c>
      <c r="I29" s="551">
        <v>0</v>
      </c>
      <c r="J29" s="408">
        <v>0</v>
      </c>
      <c r="K29" s="408">
        <v>5</v>
      </c>
      <c r="L29" s="614"/>
    </row>
    <row r="30" spans="2:14" ht="15.95" customHeight="1" x14ac:dyDescent="0.2">
      <c r="C30" s="41"/>
      <c r="D30" s="228" t="s">
        <v>82</v>
      </c>
      <c r="E30" s="323">
        <v>12653</v>
      </c>
      <c r="F30" s="343" t="s">
        <v>367</v>
      </c>
      <c r="G30" s="313">
        <v>57</v>
      </c>
      <c r="H30" s="313">
        <v>12</v>
      </c>
      <c r="I30" s="313">
        <v>0</v>
      </c>
      <c r="J30" s="313">
        <v>0</v>
      </c>
      <c r="K30" s="313">
        <v>12</v>
      </c>
      <c r="L30" s="614"/>
    </row>
    <row r="31" spans="2:14" ht="15.95" customHeight="1" x14ac:dyDescent="0.2">
      <c r="C31" s="41"/>
      <c r="D31" s="230" t="s">
        <v>90</v>
      </c>
      <c r="E31" s="324">
        <v>11142</v>
      </c>
      <c r="F31" s="344" t="s">
        <v>362</v>
      </c>
      <c r="G31" s="327">
        <v>53</v>
      </c>
      <c r="H31" s="327">
        <v>18</v>
      </c>
      <c r="I31" s="327">
        <v>9</v>
      </c>
      <c r="J31" s="327">
        <v>9</v>
      </c>
      <c r="K31" s="327">
        <v>36</v>
      </c>
      <c r="L31" s="614"/>
    </row>
    <row r="32" spans="2:14" ht="15.95" customHeight="1" x14ac:dyDescent="0.2">
      <c r="C32" s="42"/>
      <c r="D32" s="237" t="s">
        <v>76</v>
      </c>
      <c r="E32" s="325">
        <v>21080</v>
      </c>
      <c r="F32" s="345" t="s">
        <v>368</v>
      </c>
      <c r="G32" s="424">
        <v>50</v>
      </c>
      <c r="H32" s="424">
        <v>22</v>
      </c>
      <c r="I32" s="424">
        <v>2</v>
      </c>
      <c r="J32" s="424">
        <v>2</v>
      </c>
      <c r="K32" s="424">
        <v>26</v>
      </c>
      <c r="L32" s="614"/>
    </row>
    <row r="33" spans="3:11" ht="15.75" customHeight="1" x14ac:dyDescent="0.2">
      <c r="C33" s="753" t="s">
        <v>369</v>
      </c>
      <c r="D33" s="55"/>
      <c r="E33" s="43"/>
      <c r="F33" s="44"/>
      <c r="G33" s="27"/>
      <c r="H33" s="27"/>
      <c r="I33" s="27"/>
    </row>
    <row r="34" spans="3:11" ht="15.75" customHeight="1" x14ac:dyDescent="0.2">
      <c r="C34" s="737" t="s">
        <v>370</v>
      </c>
      <c r="D34" s="56"/>
    </row>
    <row r="35" spans="3:11" ht="15.75" customHeight="1" x14ac:dyDescent="0.2">
      <c r="C35" s="67"/>
      <c r="D35" s="56"/>
    </row>
    <row r="36" spans="3:11" ht="15.75" customHeight="1" x14ac:dyDescent="0.2">
      <c r="C36" s="37"/>
      <c r="D36" s="56"/>
    </row>
    <row r="37" spans="3:11" ht="19.5" customHeight="1" x14ac:dyDescent="0.2">
      <c r="C37" s="37"/>
      <c r="D37" s="56"/>
    </row>
    <row r="38" spans="3:11" ht="15.75" customHeight="1" x14ac:dyDescent="0.2">
      <c r="C38" s="37"/>
      <c r="D38" s="56"/>
    </row>
    <row r="39" spans="3:11" ht="16.5" customHeight="1" x14ac:dyDescent="0.2">
      <c r="C39" s="138"/>
      <c r="D39" s="139"/>
      <c r="E39" s="135"/>
      <c r="F39" s="135"/>
      <c r="G39" s="135"/>
      <c r="H39" s="135"/>
      <c r="I39" s="135"/>
      <c r="J39" s="135"/>
      <c r="K39" s="135"/>
    </row>
    <row r="40" spans="3:11" s="27" customFormat="1" ht="15.95" customHeight="1" x14ac:dyDescent="0.2">
      <c r="C40" s="37"/>
      <c r="D40" s="55"/>
    </row>
    <row r="41" spans="3:11" s="27" customFormat="1" ht="15.95" customHeight="1" x14ac:dyDescent="0.2">
      <c r="C41" s="37"/>
      <c r="D41" s="55"/>
    </row>
    <row r="42" spans="3:11" ht="15.95" customHeight="1" x14ac:dyDescent="0.2">
      <c r="C42" s="37"/>
      <c r="D42" s="55"/>
      <c r="E42" s="27"/>
      <c r="F42" s="27"/>
      <c r="G42" s="27"/>
      <c r="H42" s="27"/>
      <c r="I42" s="27"/>
      <c r="J42" s="27"/>
      <c r="K42" s="27"/>
    </row>
    <row r="43" spans="3:11" ht="15.95" customHeight="1" x14ac:dyDescent="0.2">
      <c r="C43" s="27"/>
      <c r="D43" s="27"/>
      <c r="E43" s="27"/>
      <c r="F43" s="27"/>
      <c r="G43" s="27"/>
      <c r="H43" s="27"/>
      <c r="I43" s="27"/>
      <c r="J43" s="27"/>
    </row>
    <row r="44" spans="3:11" ht="15.95" customHeight="1" x14ac:dyDescent="0.2">
      <c r="C44" s="27"/>
      <c r="D44" s="27"/>
      <c r="E44" s="27"/>
      <c r="F44" s="27"/>
      <c r="G44" s="27"/>
      <c r="H44" s="27"/>
      <c r="I44" s="27"/>
      <c r="J44" s="27"/>
    </row>
    <row r="45" spans="3:11" ht="15.95" customHeight="1" x14ac:dyDescent="0.2">
      <c r="C45" s="27"/>
      <c r="D45" s="27"/>
      <c r="E45" s="27"/>
      <c r="F45" s="27"/>
      <c r="G45" s="27"/>
      <c r="H45" s="27"/>
      <c r="I45" s="27"/>
      <c r="J45" s="27"/>
    </row>
    <row r="46" spans="3:11" ht="15.95" customHeight="1" x14ac:dyDescent="0.2">
      <c r="C46" s="27"/>
      <c r="D46" s="27"/>
      <c r="E46" s="27"/>
      <c r="F46" s="27"/>
      <c r="G46" s="27"/>
      <c r="H46" s="27"/>
      <c r="I46" s="27"/>
      <c r="J46" s="27"/>
    </row>
    <row r="47" spans="3:11" ht="15.95" customHeight="1" x14ac:dyDescent="0.2">
      <c r="C47" s="27"/>
      <c r="D47" s="27"/>
      <c r="E47" s="27"/>
      <c r="F47" s="27"/>
      <c r="G47" s="27"/>
      <c r="H47" s="27"/>
      <c r="I47" s="27"/>
      <c r="J47" s="27"/>
    </row>
    <row r="48" spans="3:11" ht="15.95" customHeight="1" x14ac:dyDescent="0.2">
      <c r="C48" s="30"/>
      <c r="D48" s="30"/>
      <c r="E48" s="30"/>
      <c r="F48" s="30"/>
      <c r="G48" s="30"/>
      <c r="H48" s="30"/>
      <c r="I48" s="30"/>
      <c r="J48" s="30"/>
      <c r="K48" s="30"/>
    </row>
    <row r="49" spans="1:12" ht="6.75" customHeight="1" x14ac:dyDescent="0.2">
      <c r="C49" s="27"/>
      <c r="D49" s="27"/>
      <c r="E49" s="27"/>
      <c r="F49" s="27"/>
      <c r="G49" s="27"/>
      <c r="H49" s="27"/>
      <c r="I49" s="27"/>
      <c r="J49" s="27"/>
    </row>
    <row r="50" spans="1:12" ht="15.95" customHeight="1" x14ac:dyDescent="0.2">
      <c r="B50" s="65"/>
      <c r="C50" s="27"/>
      <c r="D50" s="27"/>
      <c r="E50" s="27"/>
      <c r="F50" s="27"/>
      <c r="G50" s="27"/>
    </row>
    <row r="51" spans="1:12" ht="15.95" customHeight="1" x14ac:dyDescent="0.2">
      <c r="B51" s="65"/>
      <c r="C51" s="27"/>
      <c r="D51" s="27"/>
      <c r="E51" s="27"/>
      <c r="F51" s="27"/>
      <c r="G51" s="27"/>
    </row>
    <row r="52" spans="1:12" ht="6.95" customHeight="1" x14ac:dyDescent="0.2">
      <c r="B52" s="27"/>
      <c r="C52" s="27"/>
      <c r="D52" s="27"/>
      <c r="E52" s="27"/>
      <c r="F52" s="27"/>
      <c r="G52" s="27"/>
    </row>
    <row r="53" spans="1:12" ht="15.95" customHeight="1" x14ac:dyDescent="0.2">
      <c r="C53" s="792"/>
      <c r="D53" s="793"/>
      <c r="E53" s="796"/>
      <c r="F53" s="563"/>
      <c r="G53" s="563" t="s">
        <v>371</v>
      </c>
      <c r="H53" s="563"/>
      <c r="I53" s="563"/>
      <c r="J53" s="564"/>
    </row>
    <row r="54" spans="1:12" s="20" customFormat="1" ht="37.5" customHeight="1" x14ac:dyDescent="0.2">
      <c r="C54" s="794"/>
      <c r="D54" s="795"/>
      <c r="E54" s="797"/>
      <c r="F54" s="346" t="s">
        <v>372</v>
      </c>
      <c r="G54" s="346" t="s">
        <v>373</v>
      </c>
      <c r="H54" s="346" t="s">
        <v>374</v>
      </c>
      <c r="I54" s="346" t="s">
        <v>375</v>
      </c>
      <c r="J54" s="346" t="s">
        <v>376</v>
      </c>
    </row>
    <row r="55" spans="1:12" ht="15.95" customHeight="1" x14ac:dyDescent="0.2">
      <c r="A55" s="57"/>
      <c r="B55" s="27"/>
      <c r="C55" s="40"/>
      <c r="D55" s="228" t="s">
        <v>4</v>
      </c>
      <c r="E55" s="359">
        <v>2</v>
      </c>
      <c r="F55" s="348">
        <v>50</v>
      </c>
      <c r="G55" s="348">
        <v>0</v>
      </c>
      <c r="H55" s="348">
        <v>100</v>
      </c>
      <c r="I55" s="348">
        <v>0</v>
      </c>
      <c r="J55" s="348">
        <v>0</v>
      </c>
    </row>
    <row r="56" spans="1:12" ht="15.95" customHeight="1" x14ac:dyDescent="0.2">
      <c r="C56" s="41"/>
      <c r="D56" s="232" t="s">
        <v>50</v>
      </c>
      <c r="E56" s="319">
        <v>73</v>
      </c>
      <c r="F56" s="328">
        <v>54.8</v>
      </c>
      <c r="G56" s="328">
        <v>2.7</v>
      </c>
      <c r="H56" s="328">
        <v>91.8</v>
      </c>
      <c r="I56" s="328">
        <v>5.5</v>
      </c>
      <c r="J56" s="328">
        <v>5.5</v>
      </c>
      <c r="L56" s="57"/>
    </row>
    <row r="57" spans="1:12" ht="15.95" customHeight="1" x14ac:dyDescent="0.2">
      <c r="C57" s="41"/>
      <c r="D57" s="233" t="s">
        <v>9</v>
      </c>
      <c r="E57" s="319">
        <v>16</v>
      </c>
      <c r="F57" s="328">
        <v>25</v>
      </c>
      <c r="G57" s="328">
        <v>0</v>
      </c>
      <c r="H57" s="328">
        <v>87.5</v>
      </c>
      <c r="I57" s="328">
        <v>12.5</v>
      </c>
      <c r="J57" s="328">
        <v>6.3</v>
      </c>
    </row>
    <row r="58" spans="1:12" ht="15.95" customHeight="1" x14ac:dyDescent="0.2">
      <c r="C58" s="41"/>
      <c r="D58" s="232" t="s">
        <v>51</v>
      </c>
      <c r="E58" s="231" t="s">
        <v>61</v>
      </c>
      <c r="F58" s="231" t="s">
        <v>61</v>
      </c>
      <c r="G58" s="231" t="s">
        <v>61</v>
      </c>
      <c r="H58" s="231" t="s">
        <v>61</v>
      </c>
      <c r="I58" s="231" t="s">
        <v>61</v>
      </c>
      <c r="J58" s="231" t="s">
        <v>61</v>
      </c>
    </row>
    <row r="59" spans="1:12" ht="15.95" customHeight="1" x14ac:dyDescent="0.2">
      <c r="C59" s="41"/>
      <c r="D59" s="232" t="s">
        <v>143</v>
      </c>
      <c r="E59" s="359">
        <v>6</v>
      </c>
      <c r="F59" s="328">
        <v>16.7</v>
      </c>
      <c r="G59" s="349">
        <v>0</v>
      </c>
      <c r="H59" s="349">
        <v>100</v>
      </c>
      <c r="I59" s="349">
        <v>0</v>
      </c>
      <c r="J59" s="349">
        <v>0</v>
      </c>
    </row>
    <row r="60" spans="1:12" ht="15.95" customHeight="1" x14ac:dyDescent="0.2">
      <c r="C60" s="41"/>
      <c r="D60" s="233" t="s">
        <v>14</v>
      </c>
      <c r="E60" s="359">
        <v>24</v>
      </c>
      <c r="F60" s="349">
        <v>33.299999999999997</v>
      </c>
      <c r="G60" s="328">
        <v>4.2</v>
      </c>
      <c r="H60" s="349">
        <v>91.7</v>
      </c>
      <c r="I60" s="349">
        <v>4.2</v>
      </c>
      <c r="J60" s="349">
        <v>0</v>
      </c>
    </row>
    <row r="61" spans="1:12" ht="15.95" customHeight="1" x14ac:dyDescent="0.2">
      <c r="C61" s="41"/>
      <c r="D61" s="233" t="s">
        <v>15</v>
      </c>
      <c r="E61" s="359">
        <v>17</v>
      </c>
      <c r="F61" s="349">
        <v>47.1</v>
      </c>
      <c r="G61" s="349">
        <v>5.9</v>
      </c>
      <c r="H61" s="349">
        <v>82.4</v>
      </c>
      <c r="I61" s="349">
        <v>11.8</v>
      </c>
      <c r="J61" s="349">
        <v>0</v>
      </c>
      <c r="L61" s="113"/>
    </row>
    <row r="62" spans="1:12" ht="15.95" customHeight="1" x14ac:dyDescent="0.2">
      <c r="C62" s="41"/>
      <c r="D62" s="233" t="s">
        <v>17</v>
      </c>
      <c r="E62" s="319">
        <v>18</v>
      </c>
      <c r="F62" s="328">
        <v>16.7</v>
      </c>
      <c r="G62" s="328">
        <v>5.6</v>
      </c>
      <c r="H62" s="328">
        <v>94.4</v>
      </c>
      <c r="I62" s="328">
        <v>0</v>
      </c>
      <c r="J62" s="328">
        <v>0</v>
      </c>
    </row>
    <row r="63" spans="1:12" ht="15.95" customHeight="1" x14ac:dyDescent="0.2">
      <c r="C63" s="41"/>
      <c r="D63" s="233" t="s">
        <v>19</v>
      </c>
      <c r="E63" s="350">
        <v>0</v>
      </c>
      <c r="F63" s="349" t="s">
        <v>2</v>
      </c>
      <c r="G63" s="349" t="s">
        <v>2</v>
      </c>
      <c r="H63" s="349" t="s">
        <v>2</v>
      </c>
      <c r="I63" s="349" t="s">
        <v>2</v>
      </c>
      <c r="J63" s="349" t="s">
        <v>2</v>
      </c>
    </row>
    <row r="64" spans="1:12" ht="15.95" customHeight="1" x14ac:dyDescent="0.2">
      <c r="C64" s="41"/>
      <c r="D64" s="233" t="s">
        <v>22</v>
      </c>
      <c r="E64" s="359">
        <v>2</v>
      </c>
      <c r="F64" s="349">
        <v>50</v>
      </c>
      <c r="G64" s="349">
        <v>50</v>
      </c>
      <c r="H64" s="349">
        <v>50</v>
      </c>
      <c r="I64" s="349">
        <v>0</v>
      </c>
      <c r="J64" s="349">
        <v>0</v>
      </c>
    </row>
    <row r="65" spans="3:10" ht="15.95" customHeight="1" x14ac:dyDescent="0.2">
      <c r="C65" s="41"/>
      <c r="D65" s="233" t="s">
        <v>24</v>
      </c>
      <c r="E65" s="359">
        <v>0</v>
      </c>
      <c r="F65" s="349" t="s">
        <v>2</v>
      </c>
      <c r="G65" s="349" t="s">
        <v>2</v>
      </c>
      <c r="H65" s="349" t="s">
        <v>2</v>
      </c>
      <c r="I65" s="349" t="s">
        <v>2</v>
      </c>
      <c r="J65" s="349" t="s">
        <v>2</v>
      </c>
    </row>
    <row r="66" spans="3:10" ht="15.95" customHeight="1" x14ac:dyDescent="0.2">
      <c r="C66" s="41"/>
      <c r="D66" s="233" t="s">
        <v>25</v>
      </c>
      <c r="E66" s="319">
        <v>16</v>
      </c>
      <c r="F66" s="328">
        <v>25</v>
      </c>
      <c r="G66" s="328">
        <v>0</v>
      </c>
      <c r="H66" s="328">
        <v>68.8</v>
      </c>
      <c r="I66" s="328">
        <v>31.3</v>
      </c>
      <c r="J66" s="328">
        <v>0</v>
      </c>
    </row>
    <row r="67" spans="3:10" ht="15.95" customHeight="1" x14ac:dyDescent="0.2">
      <c r="C67" s="41"/>
      <c r="D67" s="233" t="s">
        <v>26</v>
      </c>
      <c r="E67" s="319">
        <v>37</v>
      </c>
      <c r="F67" s="349">
        <v>18.899999999999999</v>
      </c>
      <c r="G67" s="349">
        <v>0</v>
      </c>
      <c r="H67" s="349">
        <v>91.9</v>
      </c>
      <c r="I67" s="349">
        <v>8.1</v>
      </c>
      <c r="J67" s="328">
        <v>0</v>
      </c>
    </row>
    <row r="68" spans="3:10" ht="15.95" customHeight="1" x14ac:dyDescent="0.2">
      <c r="C68" s="41"/>
      <c r="D68" s="233" t="s">
        <v>27</v>
      </c>
      <c r="E68" s="314">
        <v>30</v>
      </c>
      <c r="F68" s="349">
        <v>30</v>
      </c>
      <c r="G68" s="349">
        <v>3.3</v>
      </c>
      <c r="H68" s="349">
        <v>90</v>
      </c>
      <c r="I68" s="349">
        <v>6.7</v>
      </c>
      <c r="J68" s="349">
        <v>3.3</v>
      </c>
    </row>
    <row r="69" spans="3:10" ht="15.95" customHeight="1" x14ac:dyDescent="0.2">
      <c r="C69" s="41"/>
      <c r="D69" s="552" t="s">
        <v>38</v>
      </c>
      <c r="E69" s="314">
        <v>4</v>
      </c>
      <c r="F69" s="328">
        <v>75</v>
      </c>
      <c r="G69" s="328">
        <v>0</v>
      </c>
      <c r="H69" s="328">
        <v>100</v>
      </c>
      <c r="I69" s="328">
        <v>0</v>
      </c>
      <c r="J69" s="329">
        <v>0</v>
      </c>
    </row>
    <row r="70" spans="3:10" ht="15.95" customHeight="1" x14ac:dyDescent="0.2">
      <c r="C70" s="41"/>
      <c r="D70" s="555" t="s">
        <v>32</v>
      </c>
      <c r="E70" s="359">
        <v>0</v>
      </c>
      <c r="F70" s="349" t="s">
        <v>2</v>
      </c>
      <c r="G70" s="349" t="s">
        <v>2</v>
      </c>
      <c r="H70" s="349" t="s">
        <v>2</v>
      </c>
      <c r="I70" s="349" t="s">
        <v>2</v>
      </c>
      <c r="J70" s="349" t="s">
        <v>2</v>
      </c>
    </row>
    <row r="71" spans="3:10" ht="15.95" customHeight="1" x14ac:dyDescent="0.2">
      <c r="C71" s="41"/>
      <c r="D71" s="228" t="s">
        <v>82</v>
      </c>
      <c r="E71" s="351">
        <v>10</v>
      </c>
      <c r="F71" s="723">
        <v>70</v>
      </c>
      <c r="G71" s="723">
        <v>0</v>
      </c>
      <c r="H71" s="723">
        <v>90</v>
      </c>
      <c r="I71" s="723">
        <v>10</v>
      </c>
      <c r="J71" s="723">
        <v>0</v>
      </c>
    </row>
    <row r="72" spans="3:10" ht="15.95" customHeight="1" x14ac:dyDescent="0.2">
      <c r="C72" s="41"/>
      <c r="D72" s="233" t="s">
        <v>90</v>
      </c>
      <c r="E72" s="347">
        <v>6</v>
      </c>
      <c r="F72" s="349">
        <v>33.299999999999997</v>
      </c>
      <c r="G72" s="349">
        <v>0</v>
      </c>
      <c r="H72" s="349">
        <v>100</v>
      </c>
      <c r="I72" s="349">
        <v>0</v>
      </c>
      <c r="J72" s="349">
        <v>0</v>
      </c>
    </row>
    <row r="73" spans="3:10" ht="15.95" customHeight="1" x14ac:dyDescent="0.2">
      <c r="C73" s="42"/>
      <c r="D73" s="236" t="s">
        <v>56</v>
      </c>
      <c r="E73" s="358">
        <v>18</v>
      </c>
      <c r="F73" s="425">
        <v>38.9</v>
      </c>
      <c r="G73" s="425">
        <v>0</v>
      </c>
      <c r="H73" s="425">
        <v>94.4</v>
      </c>
      <c r="I73" s="425">
        <v>5.6</v>
      </c>
      <c r="J73" s="425">
        <v>0</v>
      </c>
    </row>
    <row r="74" spans="3:10" ht="15.95" customHeight="1" x14ac:dyDescent="0.2">
      <c r="C74" s="753" t="s">
        <v>369</v>
      </c>
      <c r="D74" s="55"/>
      <c r="E74" s="27"/>
      <c r="F74" s="45"/>
      <c r="G74" s="45"/>
      <c r="H74" s="45"/>
    </row>
    <row r="75" spans="3:10" ht="15.95" customHeight="1" x14ac:dyDescent="0.2">
      <c r="C75" s="737" t="s">
        <v>370</v>
      </c>
      <c r="D75" s="56"/>
      <c r="E75" s="27"/>
      <c r="F75" s="142"/>
      <c r="G75" s="45"/>
      <c r="H75" s="45"/>
    </row>
    <row r="76" spans="3:10" ht="15.95" customHeight="1" x14ac:dyDescent="0.2">
      <c r="C76" s="174"/>
      <c r="D76" s="56"/>
      <c r="E76" s="27"/>
      <c r="F76" s="45"/>
      <c r="G76" s="45"/>
      <c r="H76" s="45"/>
    </row>
    <row r="77" spans="3:10" ht="15.95" customHeight="1" x14ac:dyDescent="0.2">
      <c r="C77" s="67"/>
      <c r="D77" s="56"/>
      <c r="E77" s="27"/>
      <c r="F77" s="45"/>
      <c r="G77" s="45"/>
      <c r="H77" s="45"/>
    </row>
    <row r="78" spans="3:10" ht="15.95" customHeight="1" x14ac:dyDescent="0.2">
      <c r="C78" s="67"/>
      <c r="D78" s="56"/>
      <c r="E78" s="27"/>
      <c r="F78" s="45"/>
      <c r="G78" s="45"/>
      <c r="H78" s="45"/>
    </row>
    <row r="79" spans="3:10" ht="15.95" customHeight="1" x14ac:dyDescent="0.2">
      <c r="C79" s="67"/>
      <c r="D79" s="56"/>
      <c r="E79" s="27"/>
      <c r="F79" s="45"/>
      <c r="G79" s="45"/>
      <c r="H79" s="45"/>
    </row>
    <row r="80" spans="3:10" ht="15.95" customHeight="1" x14ac:dyDescent="0.2">
      <c r="C80" s="67"/>
      <c r="D80" s="56"/>
      <c r="E80" s="27"/>
      <c r="F80" s="45"/>
      <c r="G80" s="45"/>
      <c r="H80" s="45"/>
    </row>
    <row r="81" spans="1:13" ht="15.95" customHeight="1" x14ac:dyDescent="0.2">
      <c r="C81" s="67"/>
      <c r="D81" s="56"/>
      <c r="E81" s="27"/>
      <c r="F81" s="45"/>
      <c r="G81" s="45"/>
      <c r="H81" s="45"/>
    </row>
    <row r="82" spans="1:13" ht="15.95" customHeight="1" x14ac:dyDescent="0.2">
      <c r="C82" s="67"/>
      <c r="D82" s="56"/>
      <c r="E82" s="27"/>
      <c r="F82" s="45"/>
      <c r="G82" s="45"/>
      <c r="H82" s="45"/>
    </row>
    <row r="83" spans="1:13" ht="15.95" customHeight="1" x14ac:dyDescent="0.2">
      <c r="C83" s="67"/>
      <c r="D83" s="56"/>
      <c r="E83" s="27"/>
      <c r="F83" s="45"/>
      <c r="G83" s="45"/>
      <c r="H83" s="45"/>
    </row>
    <row r="84" spans="1:13" ht="15.75" customHeight="1" x14ac:dyDescent="0.2">
      <c r="C84" s="67"/>
      <c r="D84" s="56"/>
      <c r="E84" s="27"/>
      <c r="F84" s="45"/>
      <c r="G84" s="45"/>
      <c r="H84" s="45"/>
    </row>
    <row r="85" spans="1:13" ht="15.95" customHeight="1" x14ac:dyDescent="0.2">
      <c r="C85" s="140"/>
      <c r="D85" s="139"/>
      <c r="E85" s="135"/>
      <c r="F85" s="141"/>
      <c r="G85" s="141"/>
      <c r="H85" s="141"/>
      <c r="I85" s="135"/>
      <c r="J85" s="135"/>
      <c r="K85" s="135"/>
    </row>
    <row r="86" spans="1:13" ht="15.95" customHeight="1" x14ac:dyDescent="0.2">
      <c r="C86" s="67"/>
      <c r="D86" s="55"/>
      <c r="E86" s="27"/>
      <c r="F86" s="45"/>
      <c r="G86" s="45"/>
      <c r="H86" s="45"/>
      <c r="I86" s="27"/>
      <c r="J86" s="27"/>
      <c r="K86" s="27"/>
    </row>
    <row r="87" spans="1:13" s="27" customFormat="1" ht="14.25" customHeight="1" x14ac:dyDescent="0.2"/>
    <row r="88" spans="1:13" s="27" customFormat="1" ht="14.25" customHeight="1" x14ac:dyDescent="0.2"/>
    <row r="89" spans="1:13" ht="14.25" customHeight="1" x14ac:dyDescent="0.2">
      <c r="B89" s="27"/>
      <c r="C89" s="27"/>
      <c r="D89" s="27"/>
      <c r="E89" s="27"/>
      <c r="F89" s="27"/>
      <c r="G89" s="27"/>
      <c r="H89" s="27"/>
      <c r="I89" s="27"/>
      <c r="J89" s="27"/>
      <c r="K89" s="27"/>
    </row>
    <row r="90" spans="1:13" ht="7.5" customHeight="1" x14ac:dyDescent="0.2">
      <c r="B90" s="27"/>
      <c r="C90" s="30"/>
      <c r="D90" s="30"/>
      <c r="E90" s="30"/>
      <c r="F90" s="30"/>
      <c r="G90" s="30"/>
      <c r="H90" s="30"/>
      <c r="I90" s="30"/>
      <c r="J90" s="30"/>
      <c r="K90" s="30"/>
    </row>
    <row r="91" spans="1:13" ht="15.95" customHeight="1" x14ac:dyDescent="0.2"/>
    <row r="92" spans="1:13" ht="15.95" customHeight="1" x14ac:dyDescent="0.2"/>
    <row r="93" spans="1:13" ht="6.95" customHeight="1" x14ac:dyDescent="0.2"/>
    <row r="94" spans="1:13" ht="15.95" customHeight="1" x14ac:dyDescent="0.2">
      <c r="C94" s="792"/>
      <c r="D94" s="793"/>
      <c r="E94" s="796"/>
      <c r="F94" s="563"/>
      <c r="G94" s="563" t="s">
        <v>371</v>
      </c>
      <c r="H94" s="563"/>
      <c r="I94" s="563"/>
      <c r="J94" s="564"/>
    </row>
    <row r="95" spans="1:13" ht="37.5" customHeight="1" x14ac:dyDescent="0.2">
      <c r="C95" s="794"/>
      <c r="D95" s="795"/>
      <c r="E95" s="797"/>
      <c r="F95" s="346" t="s">
        <v>372</v>
      </c>
      <c r="G95" s="346" t="s">
        <v>373</v>
      </c>
      <c r="H95" s="346" t="s">
        <v>374</v>
      </c>
      <c r="I95" s="346" t="s">
        <v>375</v>
      </c>
      <c r="J95" s="346" t="s">
        <v>376</v>
      </c>
      <c r="M95" s="57"/>
    </row>
    <row r="96" spans="1:13" ht="15.95" customHeight="1" x14ac:dyDescent="0.2">
      <c r="A96" s="57"/>
      <c r="C96" s="40"/>
      <c r="D96" s="228" t="s">
        <v>4</v>
      </c>
      <c r="E96" s="359">
        <v>0</v>
      </c>
      <c r="F96" s="348" t="s">
        <v>2</v>
      </c>
      <c r="G96" s="348" t="s">
        <v>2</v>
      </c>
      <c r="H96" s="348" t="s">
        <v>2</v>
      </c>
      <c r="I96" s="348" t="s">
        <v>2</v>
      </c>
      <c r="J96" s="348" t="s">
        <v>2</v>
      </c>
    </row>
    <row r="97" spans="3:10" ht="15.95" customHeight="1" x14ac:dyDescent="0.2">
      <c r="C97" s="41"/>
      <c r="D97" s="232" t="s">
        <v>50</v>
      </c>
      <c r="E97" s="234">
        <v>5</v>
      </c>
      <c r="F97" s="330">
        <v>20</v>
      </c>
      <c r="G97" s="330">
        <v>0</v>
      </c>
      <c r="H97" s="330">
        <v>80</v>
      </c>
      <c r="I97" s="330">
        <v>20</v>
      </c>
      <c r="J97" s="330">
        <v>40</v>
      </c>
    </row>
    <row r="98" spans="3:10" ht="15.95" customHeight="1" x14ac:dyDescent="0.2">
      <c r="C98" s="41"/>
      <c r="D98" s="233" t="s">
        <v>9</v>
      </c>
      <c r="E98" s="234">
        <v>2</v>
      </c>
      <c r="F98" s="330">
        <v>0</v>
      </c>
      <c r="G98" s="330">
        <v>0</v>
      </c>
      <c r="H98" s="330">
        <v>100</v>
      </c>
      <c r="I98" s="330">
        <v>0</v>
      </c>
      <c r="J98" s="330">
        <v>0</v>
      </c>
    </row>
    <row r="99" spans="3:10" ht="15.95" customHeight="1" x14ac:dyDescent="0.2">
      <c r="C99" s="41"/>
      <c r="D99" s="232" t="s">
        <v>51</v>
      </c>
      <c r="E99" s="235" t="s">
        <v>61</v>
      </c>
      <c r="F99" s="231" t="s">
        <v>61</v>
      </c>
      <c r="G99" s="231" t="s">
        <v>61</v>
      </c>
      <c r="H99" s="231" t="s">
        <v>61</v>
      </c>
      <c r="I99" s="231" t="s">
        <v>61</v>
      </c>
      <c r="J99" s="330">
        <v>0</v>
      </c>
    </row>
    <row r="100" spans="3:10" ht="15.95" customHeight="1" x14ac:dyDescent="0.2">
      <c r="C100" s="41"/>
      <c r="D100" s="232" t="s">
        <v>143</v>
      </c>
      <c r="E100" s="390">
        <v>1</v>
      </c>
      <c r="F100" s="330">
        <v>0</v>
      </c>
      <c r="G100" s="330">
        <v>100</v>
      </c>
      <c r="H100" s="557">
        <v>0</v>
      </c>
      <c r="I100" s="330">
        <v>0</v>
      </c>
      <c r="J100" s="330">
        <v>0</v>
      </c>
    </row>
    <row r="101" spans="3:10" ht="15.95" customHeight="1" x14ac:dyDescent="0.2">
      <c r="C101" s="41"/>
      <c r="D101" s="233" t="s">
        <v>14</v>
      </c>
      <c r="E101" s="390">
        <v>5</v>
      </c>
      <c r="F101" s="330">
        <v>60</v>
      </c>
      <c r="G101" s="330">
        <v>0</v>
      </c>
      <c r="H101" s="330">
        <v>100</v>
      </c>
      <c r="I101" s="330">
        <v>0</v>
      </c>
      <c r="J101" s="330">
        <v>0</v>
      </c>
    </row>
    <row r="102" spans="3:10" ht="15.95" customHeight="1" x14ac:dyDescent="0.2">
      <c r="C102" s="41"/>
      <c r="D102" s="233" t="s">
        <v>15</v>
      </c>
      <c r="E102" s="359">
        <v>4</v>
      </c>
      <c r="F102" s="349">
        <v>25</v>
      </c>
      <c r="G102" s="349">
        <v>25</v>
      </c>
      <c r="H102" s="349">
        <v>25</v>
      </c>
      <c r="I102" s="349">
        <v>50</v>
      </c>
      <c r="J102" s="330">
        <v>0</v>
      </c>
    </row>
    <row r="103" spans="3:10" ht="15.95" customHeight="1" x14ac:dyDescent="0.2">
      <c r="C103" s="41"/>
      <c r="D103" s="233" t="s">
        <v>17</v>
      </c>
      <c r="E103" s="319">
        <v>4</v>
      </c>
      <c r="F103" s="557">
        <v>0</v>
      </c>
      <c r="G103" s="557">
        <v>0</v>
      </c>
      <c r="H103" s="557">
        <v>100</v>
      </c>
      <c r="I103" s="557">
        <v>0</v>
      </c>
      <c r="J103" s="330">
        <v>0</v>
      </c>
    </row>
    <row r="104" spans="3:10" ht="15.95" customHeight="1" x14ac:dyDescent="0.2">
      <c r="C104" s="41"/>
      <c r="D104" s="233" t="s">
        <v>19</v>
      </c>
      <c r="E104" s="319">
        <v>1</v>
      </c>
      <c r="F104" s="557">
        <v>0</v>
      </c>
      <c r="G104" s="557">
        <v>0</v>
      </c>
      <c r="H104" s="557">
        <v>100</v>
      </c>
      <c r="I104" s="557">
        <v>0</v>
      </c>
      <c r="J104" s="330">
        <v>0</v>
      </c>
    </row>
    <row r="105" spans="3:10" ht="15.95" customHeight="1" x14ac:dyDescent="0.2">
      <c r="C105" s="41"/>
      <c r="D105" s="233" t="s">
        <v>22</v>
      </c>
      <c r="E105" s="390">
        <v>1</v>
      </c>
      <c r="F105" s="557">
        <v>0</v>
      </c>
      <c r="G105" s="557">
        <v>100</v>
      </c>
      <c r="H105" s="557">
        <v>0</v>
      </c>
      <c r="I105" s="557">
        <v>0</v>
      </c>
      <c r="J105" s="330">
        <v>0</v>
      </c>
    </row>
    <row r="106" spans="3:10" ht="15.95" customHeight="1" x14ac:dyDescent="0.2">
      <c r="C106" s="41"/>
      <c r="D106" s="233" t="s">
        <v>24</v>
      </c>
      <c r="E106" s="319">
        <v>2</v>
      </c>
      <c r="F106" s="557">
        <v>0</v>
      </c>
      <c r="G106" s="557">
        <v>0</v>
      </c>
      <c r="H106" s="557">
        <v>100</v>
      </c>
      <c r="I106" s="557">
        <v>0</v>
      </c>
      <c r="J106" s="330">
        <v>0</v>
      </c>
    </row>
    <row r="107" spans="3:10" ht="15.95" customHeight="1" x14ac:dyDescent="0.2">
      <c r="C107" s="41"/>
      <c r="D107" s="233" t="s">
        <v>25</v>
      </c>
      <c r="E107" s="319">
        <v>3</v>
      </c>
      <c r="F107" s="557">
        <v>33.299999999999997</v>
      </c>
      <c r="G107" s="557">
        <v>0</v>
      </c>
      <c r="H107" s="557">
        <v>100</v>
      </c>
      <c r="I107" s="557">
        <v>0</v>
      </c>
      <c r="J107" s="330">
        <v>0</v>
      </c>
    </row>
    <row r="108" spans="3:10" ht="15.95" customHeight="1" x14ac:dyDescent="0.2">
      <c r="C108" s="41"/>
      <c r="D108" s="233" t="s">
        <v>26</v>
      </c>
      <c r="E108" s="319">
        <v>4</v>
      </c>
      <c r="F108" s="557">
        <v>0</v>
      </c>
      <c r="G108" s="557">
        <v>0</v>
      </c>
      <c r="H108" s="557">
        <v>100</v>
      </c>
      <c r="I108" s="557">
        <v>0</v>
      </c>
      <c r="J108" s="330">
        <v>0</v>
      </c>
    </row>
    <row r="109" spans="3:10" ht="15.95" customHeight="1" x14ac:dyDescent="0.2">
      <c r="C109" s="41"/>
      <c r="D109" s="315" t="s">
        <v>27</v>
      </c>
      <c r="E109" s="556">
        <v>3</v>
      </c>
      <c r="F109" s="557">
        <v>0</v>
      </c>
      <c r="G109" s="557">
        <v>33.299999999999997</v>
      </c>
      <c r="H109" s="557">
        <v>66.7</v>
      </c>
      <c r="I109" s="557">
        <v>0</v>
      </c>
      <c r="J109" s="330">
        <v>0</v>
      </c>
    </row>
    <row r="110" spans="3:10" ht="15.95" customHeight="1" x14ac:dyDescent="0.2">
      <c r="C110" s="41"/>
      <c r="D110" s="552" t="s">
        <v>38</v>
      </c>
      <c r="E110" s="317">
        <v>6</v>
      </c>
      <c r="F110" s="557">
        <v>16.7</v>
      </c>
      <c r="G110" s="557">
        <v>0</v>
      </c>
      <c r="H110" s="557">
        <v>66.7</v>
      </c>
      <c r="I110" s="557">
        <v>33.299999999999997</v>
      </c>
      <c r="J110" s="330">
        <v>0</v>
      </c>
    </row>
    <row r="111" spans="3:10" ht="15.95" customHeight="1" x14ac:dyDescent="0.2">
      <c r="C111" s="41"/>
      <c r="D111" s="233" t="s">
        <v>32</v>
      </c>
      <c r="E111" s="319">
        <v>0</v>
      </c>
      <c r="F111" s="557" t="s">
        <v>2</v>
      </c>
      <c r="G111" s="557" t="s">
        <v>2</v>
      </c>
      <c r="H111" s="557" t="s">
        <v>2</v>
      </c>
      <c r="I111" s="557" t="s">
        <v>2</v>
      </c>
      <c r="J111" s="557" t="s">
        <v>2</v>
      </c>
    </row>
    <row r="112" spans="3:10" ht="15.95" customHeight="1" x14ac:dyDescent="0.2">
      <c r="C112" s="41"/>
      <c r="D112" s="316" t="s">
        <v>82</v>
      </c>
      <c r="E112" s="352">
        <v>0</v>
      </c>
      <c r="F112" s="353" t="s">
        <v>2</v>
      </c>
      <c r="G112" s="353" t="s">
        <v>2</v>
      </c>
      <c r="H112" s="353" t="s">
        <v>2</v>
      </c>
      <c r="I112" s="353" t="s">
        <v>2</v>
      </c>
      <c r="J112" s="353" t="s">
        <v>2</v>
      </c>
    </row>
    <row r="113" spans="3:11" ht="15.95" customHeight="1" x14ac:dyDescent="0.2">
      <c r="C113" s="41"/>
      <c r="D113" s="312" t="s">
        <v>90</v>
      </c>
      <c r="E113" s="390">
        <v>4</v>
      </c>
      <c r="F113" s="724">
        <v>0</v>
      </c>
      <c r="G113" s="724">
        <v>50</v>
      </c>
      <c r="H113" s="724">
        <v>50</v>
      </c>
      <c r="I113" s="557">
        <v>0</v>
      </c>
      <c r="J113" s="557">
        <v>0</v>
      </c>
    </row>
    <row r="114" spans="3:11" ht="15.95" customHeight="1" x14ac:dyDescent="0.2">
      <c r="C114" s="42"/>
      <c r="D114" s="236" t="s">
        <v>56</v>
      </c>
      <c r="E114" s="392">
        <v>2</v>
      </c>
      <c r="F114" s="558">
        <v>0</v>
      </c>
      <c r="G114" s="558">
        <v>0</v>
      </c>
      <c r="H114" s="558">
        <v>100</v>
      </c>
      <c r="I114" s="725">
        <v>0</v>
      </c>
      <c r="J114" s="726">
        <v>0</v>
      </c>
    </row>
    <row r="115" spans="3:11" ht="15.95" customHeight="1" x14ac:dyDescent="0.2">
      <c r="C115" s="753" t="s">
        <v>369</v>
      </c>
      <c r="D115" s="55"/>
      <c r="E115" s="27"/>
      <c r="F115" s="45"/>
      <c r="G115" s="45"/>
      <c r="H115" s="45"/>
      <c r="I115" s="135"/>
    </row>
    <row r="116" spans="3:11" ht="15.95" customHeight="1" x14ac:dyDescent="0.2">
      <c r="C116" s="737" t="s">
        <v>370</v>
      </c>
      <c r="D116" s="56"/>
      <c r="E116" s="27"/>
      <c r="F116" s="45"/>
      <c r="G116" s="45"/>
      <c r="H116" s="45"/>
    </row>
    <row r="117" spans="3:11" ht="15.95" customHeight="1" x14ac:dyDescent="0.2"/>
    <row r="118" spans="3:11" ht="15.95" customHeight="1" x14ac:dyDescent="0.2"/>
    <row r="119" spans="3:11" ht="15.95" customHeight="1" x14ac:dyDescent="0.2"/>
    <row r="120" spans="3:11" ht="15.95" customHeight="1" x14ac:dyDescent="0.2"/>
    <row r="121" spans="3:11" ht="15.75" customHeight="1" x14ac:dyDescent="0.2"/>
    <row r="122" spans="3:11" ht="15.95" customHeight="1" x14ac:dyDescent="0.2"/>
    <row r="123" spans="3:11" ht="15.95" customHeight="1" x14ac:dyDescent="0.2"/>
    <row r="124" spans="3:11" ht="15.95" customHeight="1" x14ac:dyDescent="0.2"/>
    <row r="125" spans="3:11" ht="15.95" customHeight="1" x14ac:dyDescent="0.2"/>
    <row r="126" spans="3:11" ht="15.75" customHeight="1" x14ac:dyDescent="0.2">
      <c r="C126" s="135"/>
      <c r="D126" s="135"/>
      <c r="E126" s="135"/>
      <c r="F126" s="135"/>
      <c r="G126" s="135"/>
      <c r="H126" s="135"/>
      <c r="I126" s="135"/>
      <c r="J126" s="135"/>
      <c r="K126" s="135"/>
    </row>
    <row r="127" spans="3:11" ht="15.75" customHeight="1" x14ac:dyDescent="0.2">
      <c r="C127" s="27"/>
      <c r="D127" s="27"/>
      <c r="E127" s="27"/>
      <c r="F127" s="27"/>
      <c r="G127" s="27"/>
      <c r="H127" s="27"/>
      <c r="I127" s="27"/>
      <c r="J127" s="27"/>
      <c r="K127" s="27"/>
    </row>
    <row r="128" spans="3:11" ht="15.75" customHeight="1" x14ac:dyDescent="0.2"/>
    <row r="129" spans="3:11" ht="15.75" customHeight="1" x14ac:dyDescent="0.2">
      <c r="C129" s="27"/>
      <c r="D129" s="27"/>
      <c r="E129" s="27"/>
      <c r="F129" s="27"/>
      <c r="G129" s="27"/>
      <c r="H129" s="27"/>
      <c r="I129" s="27"/>
      <c r="J129" s="27"/>
    </row>
    <row r="130" spans="3:11" ht="15.75" customHeight="1" x14ac:dyDescent="0.2">
      <c r="C130" s="30"/>
      <c r="D130" s="30"/>
      <c r="E130" s="30"/>
      <c r="F130" s="30"/>
      <c r="G130" s="30"/>
      <c r="H130" s="30"/>
      <c r="I130" s="30"/>
      <c r="J130" s="30"/>
      <c r="K130" s="30"/>
    </row>
    <row r="131" spans="3:11" ht="15.95" customHeight="1" x14ac:dyDescent="0.2"/>
    <row r="132" spans="3:11" ht="15.95" customHeight="1" x14ac:dyDescent="0.2"/>
    <row r="133" spans="3:11" ht="6.75" customHeight="1" x14ac:dyDescent="0.2"/>
    <row r="134" spans="3:11" ht="15.95" customHeight="1" x14ac:dyDescent="0.2">
      <c r="C134" s="792"/>
      <c r="D134" s="793"/>
      <c r="E134" s="796"/>
      <c r="F134" s="563"/>
      <c r="G134" s="563" t="s">
        <v>371</v>
      </c>
      <c r="H134" s="563"/>
      <c r="I134" s="563"/>
      <c r="J134" s="564"/>
    </row>
    <row r="135" spans="3:11" ht="37.5" customHeight="1" x14ac:dyDescent="0.2">
      <c r="C135" s="794"/>
      <c r="D135" s="795"/>
      <c r="E135" s="797"/>
      <c r="F135" s="346" t="s">
        <v>372</v>
      </c>
      <c r="G135" s="346" t="s">
        <v>373</v>
      </c>
      <c r="H135" s="346" t="s">
        <v>374</v>
      </c>
      <c r="I135" s="346" t="s">
        <v>375</v>
      </c>
      <c r="J135" s="346" t="s">
        <v>376</v>
      </c>
    </row>
    <row r="136" spans="3:11" ht="15.95" customHeight="1" x14ac:dyDescent="0.2">
      <c r="C136" s="40"/>
      <c r="D136" s="228" t="s">
        <v>4</v>
      </c>
      <c r="E136" s="359">
        <v>0</v>
      </c>
      <c r="F136" s="348" t="s">
        <v>2</v>
      </c>
      <c r="G136" s="348" t="s">
        <v>2</v>
      </c>
      <c r="H136" s="348" t="s">
        <v>2</v>
      </c>
      <c r="I136" s="348" t="s">
        <v>2</v>
      </c>
      <c r="J136" s="348" t="s">
        <v>2</v>
      </c>
    </row>
    <row r="137" spans="3:11" ht="15.95" customHeight="1" x14ac:dyDescent="0.2">
      <c r="C137" s="41"/>
      <c r="D137" s="232" t="s">
        <v>50</v>
      </c>
      <c r="E137" s="234">
        <v>5</v>
      </c>
      <c r="F137" s="330">
        <v>20</v>
      </c>
      <c r="G137" s="330">
        <v>20</v>
      </c>
      <c r="H137" s="330">
        <v>80</v>
      </c>
      <c r="I137" s="330">
        <v>0</v>
      </c>
      <c r="J137" s="330">
        <v>20</v>
      </c>
    </row>
    <row r="138" spans="3:11" ht="15.95" customHeight="1" x14ac:dyDescent="0.2">
      <c r="C138" s="41"/>
      <c r="D138" s="233" t="s">
        <v>9</v>
      </c>
      <c r="E138" s="390">
        <v>2</v>
      </c>
      <c r="F138" s="330">
        <v>50</v>
      </c>
      <c r="G138" s="330">
        <v>0</v>
      </c>
      <c r="H138" s="330">
        <v>100</v>
      </c>
      <c r="I138" s="330">
        <v>0</v>
      </c>
      <c r="J138" s="330">
        <v>0</v>
      </c>
    </row>
    <row r="139" spans="3:11" ht="15.95" customHeight="1" x14ac:dyDescent="0.2">
      <c r="C139" s="41"/>
      <c r="D139" s="232" t="s">
        <v>51</v>
      </c>
      <c r="E139" s="235" t="s">
        <v>61</v>
      </c>
      <c r="F139" s="728" t="s">
        <v>61</v>
      </c>
      <c r="G139" s="728" t="s">
        <v>61</v>
      </c>
      <c r="H139" s="728" t="s">
        <v>61</v>
      </c>
      <c r="I139" s="728" t="s">
        <v>61</v>
      </c>
      <c r="J139" s="728" t="s">
        <v>61</v>
      </c>
    </row>
    <row r="140" spans="3:11" ht="15.95" customHeight="1" x14ac:dyDescent="0.2">
      <c r="C140" s="41"/>
      <c r="D140" s="232" t="s">
        <v>143</v>
      </c>
      <c r="E140" s="390">
        <v>0</v>
      </c>
      <c r="F140" s="727" t="s">
        <v>2</v>
      </c>
      <c r="G140" s="727" t="s">
        <v>2</v>
      </c>
      <c r="H140" s="727" t="s">
        <v>2</v>
      </c>
      <c r="I140" s="727" t="s">
        <v>2</v>
      </c>
      <c r="J140" s="727" t="s">
        <v>2</v>
      </c>
    </row>
    <row r="141" spans="3:11" ht="15.95" customHeight="1" x14ac:dyDescent="0.2">
      <c r="C141" s="41"/>
      <c r="D141" s="233" t="s">
        <v>14</v>
      </c>
      <c r="E141" s="390">
        <v>4</v>
      </c>
      <c r="F141" s="330">
        <v>50</v>
      </c>
      <c r="G141" s="330">
        <v>0</v>
      </c>
      <c r="H141" s="330">
        <v>100</v>
      </c>
      <c r="I141" s="330">
        <v>0</v>
      </c>
      <c r="J141" s="330">
        <v>0</v>
      </c>
    </row>
    <row r="142" spans="3:11" ht="15.95" customHeight="1" x14ac:dyDescent="0.2">
      <c r="C142" s="41"/>
      <c r="D142" s="233" t="s">
        <v>15</v>
      </c>
      <c r="E142" s="359">
        <v>1</v>
      </c>
      <c r="F142" s="349">
        <v>0</v>
      </c>
      <c r="G142" s="330">
        <v>0</v>
      </c>
      <c r="H142" s="330">
        <v>100</v>
      </c>
      <c r="I142" s="349">
        <v>0</v>
      </c>
      <c r="J142" s="330">
        <v>0</v>
      </c>
    </row>
    <row r="143" spans="3:11" ht="15.95" customHeight="1" x14ac:dyDescent="0.2">
      <c r="C143" s="41"/>
      <c r="D143" s="233" t="s">
        <v>17</v>
      </c>
      <c r="E143" s="319">
        <v>1</v>
      </c>
      <c r="F143" s="354">
        <v>0</v>
      </c>
      <c r="G143" s="354">
        <v>0</v>
      </c>
      <c r="H143" s="354">
        <v>100</v>
      </c>
      <c r="I143" s="354">
        <v>0</v>
      </c>
      <c r="J143" s="354">
        <v>0</v>
      </c>
    </row>
    <row r="144" spans="3:11" ht="15.95" customHeight="1" x14ac:dyDescent="0.2">
      <c r="C144" s="41"/>
      <c r="D144" s="233" t="s">
        <v>19</v>
      </c>
      <c r="E144" s="319">
        <v>0</v>
      </c>
      <c r="F144" s="354" t="s">
        <v>2</v>
      </c>
      <c r="G144" s="354" t="s">
        <v>2</v>
      </c>
      <c r="H144" s="354" t="s">
        <v>2</v>
      </c>
      <c r="I144" s="354" t="s">
        <v>2</v>
      </c>
      <c r="J144" s="354" t="s">
        <v>2</v>
      </c>
    </row>
    <row r="145" spans="3:10" ht="15.95" customHeight="1" x14ac:dyDescent="0.2">
      <c r="C145" s="41"/>
      <c r="D145" s="233" t="s">
        <v>22</v>
      </c>
      <c r="E145" s="390">
        <v>1</v>
      </c>
      <c r="F145" s="354">
        <v>0</v>
      </c>
      <c r="G145" s="354">
        <v>100</v>
      </c>
      <c r="H145" s="330">
        <v>0</v>
      </c>
      <c r="I145" s="354">
        <v>0</v>
      </c>
      <c r="J145" s="354">
        <v>0</v>
      </c>
    </row>
    <row r="146" spans="3:10" ht="15.95" customHeight="1" x14ac:dyDescent="0.2">
      <c r="C146" s="41"/>
      <c r="D146" s="233" t="s">
        <v>24</v>
      </c>
      <c r="E146" s="319">
        <v>0</v>
      </c>
      <c r="F146" s="354" t="s">
        <v>2</v>
      </c>
      <c r="G146" s="354" t="s">
        <v>2</v>
      </c>
      <c r="H146" s="354" t="s">
        <v>2</v>
      </c>
      <c r="I146" s="354" t="s">
        <v>2</v>
      </c>
      <c r="J146" s="354" t="s">
        <v>2</v>
      </c>
    </row>
    <row r="147" spans="3:10" ht="15.95" customHeight="1" x14ac:dyDescent="0.2">
      <c r="C147" s="41"/>
      <c r="D147" s="233" t="s">
        <v>25</v>
      </c>
      <c r="E147" s="319">
        <v>0</v>
      </c>
      <c r="F147" s="354" t="s">
        <v>2</v>
      </c>
      <c r="G147" s="354" t="s">
        <v>2</v>
      </c>
      <c r="H147" s="354" t="s">
        <v>2</v>
      </c>
      <c r="I147" s="354" t="s">
        <v>2</v>
      </c>
      <c r="J147" s="354" t="s">
        <v>2</v>
      </c>
    </row>
    <row r="148" spans="3:10" ht="15.95" customHeight="1" x14ac:dyDescent="0.2">
      <c r="C148" s="41"/>
      <c r="D148" s="233" t="s">
        <v>26</v>
      </c>
      <c r="E148" s="319">
        <v>1</v>
      </c>
      <c r="F148" s="354">
        <v>0</v>
      </c>
      <c r="G148" s="354">
        <v>0</v>
      </c>
      <c r="H148" s="354">
        <v>100</v>
      </c>
      <c r="I148" s="354">
        <v>0</v>
      </c>
      <c r="J148" s="354">
        <v>100</v>
      </c>
    </row>
    <row r="149" spans="3:10" ht="15.95" customHeight="1" x14ac:dyDescent="0.2">
      <c r="C149" s="41"/>
      <c r="D149" s="315" t="s">
        <v>27</v>
      </c>
      <c r="E149" s="556">
        <v>6</v>
      </c>
      <c r="F149" s="557">
        <v>16.7</v>
      </c>
      <c r="G149" s="557">
        <v>16.7</v>
      </c>
      <c r="H149" s="557">
        <v>83.3</v>
      </c>
      <c r="I149" s="557">
        <v>0</v>
      </c>
      <c r="J149" s="557">
        <v>0</v>
      </c>
    </row>
    <row r="150" spans="3:10" ht="15.95" customHeight="1" x14ac:dyDescent="0.2">
      <c r="C150" s="41"/>
      <c r="D150" s="552" t="s">
        <v>38</v>
      </c>
      <c r="E150" s="317">
        <v>0</v>
      </c>
      <c r="F150" s="557" t="s">
        <v>2</v>
      </c>
      <c r="G150" s="557" t="s">
        <v>2</v>
      </c>
      <c r="H150" s="557" t="s">
        <v>2</v>
      </c>
      <c r="I150" s="557" t="s">
        <v>2</v>
      </c>
      <c r="J150" s="557" t="s">
        <v>2</v>
      </c>
    </row>
    <row r="151" spans="3:10" ht="15.95" customHeight="1" x14ac:dyDescent="0.2">
      <c r="C151" s="41"/>
      <c r="D151" s="233" t="s">
        <v>32</v>
      </c>
      <c r="E151" s="319">
        <v>0</v>
      </c>
      <c r="F151" s="557" t="s">
        <v>2</v>
      </c>
      <c r="G151" s="557" t="s">
        <v>2</v>
      </c>
      <c r="H151" s="557" t="s">
        <v>2</v>
      </c>
      <c r="I151" s="557" t="s">
        <v>2</v>
      </c>
      <c r="J151" s="557" t="s">
        <v>2</v>
      </c>
    </row>
    <row r="152" spans="3:10" ht="15.95" customHeight="1" x14ac:dyDescent="0.2">
      <c r="C152" s="41"/>
      <c r="D152" s="316" t="s">
        <v>82</v>
      </c>
      <c r="E152" s="352">
        <v>0</v>
      </c>
      <c r="F152" s="353" t="s">
        <v>2</v>
      </c>
      <c r="G152" s="353" t="s">
        <v>2</v>
      </c>
      <c r="H152" s="353" t="s">
        <v>2</v>
      </c>
      <c r="I152" s="353" t="s">
        <v>2</v>
      </c>
      <c r="J152" s="353" t="s">
        <v>2</v>
      </c>
    </row>
    <row r="153" spans="3:10" ht="15.95" customHeight="1" x14ac:dyDescent="0.2">
      <c r="C153" s="41"/>
      <c r="D153" s="312" t="s">
        <v>90</v>
      </c>
      <c r="E153" s="390">
        <v>4</v>
      </c>
      <c r="F153" s="330">
        <v>25</v>
      </c>
      <c r="G153" s="391">
        <v>50</v>
      </c>
      <c r="H153" s="354">
        <v>50</v>
      </c>
      <c r="I153" s="355">
        <v>0</v>
      </c>
      <c r="J153" s="330">
        <v>0</v>
      </c>
    </row>
    <row r="154" spans="3:10" ht="15.95" customHeight="1" x14ac:dyDescent="0.2">
      <c r="C154" s="42"/>
      <c r="D154" s="236" t="s">
        <v>56</v>
      </c>
      <c r="E154" s="392">
        <v>1</v>
      </c>
      <c r="F154" s="615">
        <v>0</v>
      </c>
      <c r="G154" s="615">
        <v>0</v>
      </c>
      <c r="H154" s="616">
        <v>100</v>
      </c>
      <c r="I154" s="729">
        <v>0</v>
      </c>
      <c r="J154" s="730">
        <v>0</v>
      </c>
    </row>
    <row r="155" spans="3:10" ht="15.95" customHeight="1" x14ac:dyDescent="0.2">
      <c r="C155" s="753" t="s">
        <v>369</v>
      </c>
      <c r="D155" s="55"/>
      <c r="E155" s="27"/>
      <c r="F155" s="141"/>
      <c r="G155" s="141"/>
      <c r="H155" s="45"/>
      <c r="I155" s="135"/>
    </row>
    <row r="156" spans="3:10" ht="15.95" customHeight="1" x14ac:dyDescent="0.2">
      <c r="C156" s="737" t="s">
        <v>370</v>
      </c>
      <c r="D156" s="56"/>
      <c r="E156" s="27"/>
      <c r="F156" s="45"/>
      <c r="G156" s="45"/>
      <c r="H156" s="45"/>
    </row>
    <row r="157" spans="3:10" ht="15.95" customHeight="1" x14ac:dyDescent="0.2"/>
    <row r="158" spans="3:10" ht="15.95" customHeight="1" x14ac:dyDescent="0.2"/>
    <row r="159" spans="3:10" ht="15.95" customHeight="1" x14ac:dyDescent="0.2"/>
    <row r="160" spans="3:10" ht="15.95" customHeight="1" x14ac:dyDescent="0.2"/>
    <row r="161" spans="3:11" ht="15.95" customHeight="1" x14ac:dyDescent="0.2"/>
    <row r="162" spans="3:11" ht="15.95" customHeight="1" x14ac:dyDescent="0.2"/>
    <row r="163" spans="3:11" ht="15.75" customHeight="1" x14ac:dyDescent="0.2"/>
    <row r="164" spans="3:11" ht="15.95" customHeight="1" x14ac:dyDescent="0.2"/>
    <row r="165" spans="3:11" ht="15.95" customHeight="1" x14ac:dyDescent="0.2"/>
    <row r="166" spans="3:11" ht="15.95" customHeight="1" x14ac:dyDescent="0.2">
      <c r="C166" s="135"/>
      <c r="D166" s="135"/>
      <c r="E166" s="135"/>
      <c r="F166" s="135"/>
      <c r="G166" s="135"/>
      <c r="H166" s="135"/>
      <c r="I166" s="135"/>
      <c r="J166" s="135"/>
      <c r="K166" s="135"/>
    </row>
    <row r="167" spans="3:11" ht="15.95" customHeight="1" x14ac:dyDescent="0.2">
      <c r="C167" s="27"/>
      <c r="D167" s="27"/>
      <c r="E167" s="27"/>
      <c r="F167" s="27"/>
      <c r="G167" s="27"/>
      <c r="H167" s="27"/>
      <c r="I167" s="27"/>
      <c r="J167" s="27"/>
      <c r="K167" s="27"/>
    </row>
    <row r="168" spans="3:11" ht="15.95" customHeight="1" x14ac:dyDescent="0.2"/>
    <row r="169" spans="3:11" ht="15.95" customHeight="1" x14ac:dyDescent="0.2">
      <c r="C169" s="27"/>
      <c r="D169" s="27"/>
      <c r="E169" s="27"/>
      <c r="F169" s="27"/>
      <c r="G169" s="27"/>
      <c r="H169" s="27"/>
      <c r="I169" s="27"/>
      <c r="J169" s="27"/>
    </row>
    <row r="170" spans="3:11" ht="15.95" customHeight="1" x14ac:dyDescent="0.2">
      <c r="C170" s="30"/>
      <c r="D170" s="30"/>
      <c r="E170" s="30"/>
      <c r="F170" s="30"/>
      <c r="G170" s="30"/>
      <c r="H170" s="30"/>
      <c r="I170" s="30"/>
      <c r="J170" s="30"/>
      <c r="K170" s="30"/>
    </row>
    <row r="171" spans="3:11" ht="7.5" customHeight="1" x14ac:dyDescent="0.2">
      <c r="C171" s="27"/>
      <c r="D171" s="27"/>
      <c r="E171" s="27"/>
      <c r="F171" s="27"/>
      <c r="G171" s="27"/>
      <c r="H171" s="27"/>
      <c r="I171" s="27"/>
      <c r="J171" s="27"/>
    </row>
    <row r="172" spans="3:11" ht="15.95" customHeight="1" x14ac:dyDescent="0.2"/>
    <row r="173" spans="3:11" ht="15.95" customHeight="1" x14ac:dyDescent="0.2"/>
    <row r="174" spans="3:11" ht="15.95" customHeight="1" x14ac:dyDescent="0.2"/>
    <row r="175" spans="3:11" ht="15.95" customHeight="1" x14ac:dyDescent="0.2"/>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sheetData>
  <mergeCells count="6">
    <mergeCell ref="C53:D54"/>
    <mergeCell ref="E53:E54"/>
    <mergeCell ref="C94:D95"/>
    <mergeCell ref="E94:E95"/>
    <mergeCell ref="C134:D135"/>
    <mergeCell ref="E134:E135"/>
  </mergeCells>
  <pageMargins left="0.6692913385826772" right="0.47244094488188981" top="0.39370078740157483" bottom="0.6692913385826772" header="0" footer="0"/>
  <pageSetup paperSize="9" fitToHeight="0" orientation="portrait" r:id="rId1"/>
  <headerFooter alignWithMargins="0"/>
  <rowBreaks count="3" manualBreakCount="3">
    <brk id="49" min="2" max="10" man="1"/>
    <brk id="90" min="2" max="10" man="1"/>
    <brk id="130" min="2" max="10" man="1"/>
  </rowBreaks>
  <ignoredErrors>
    <ignoredError sqref="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20</vt:i4>
      </vt:variant>
    </vt:vector>
  </HeadingPairs>
  <TitlesOfParts>
    <vt:vector size="30" baseType="lpstr">
      <vt:lpstr>&gt;&gt;AURKIBIDEA&lt;&lt;</vt:lpstr>
      <vt:lpstr>LABURPEN_KOADROA</vt:lpstr>
      <vt:lpstr>FORALA_1 (OROKORRA)</vt:lpstr>
      <vt:lpstr>FORALA_2 (BIKOTE IND.)</vt:lpstr>
      <vt:lpstr>FORALA_3 (FAMILIA BARRUKO IND.)</vt:lpstr>
      <vt:lpstr>FORALA_4 (SEXU IND.)</vt:lpstr>
      <vt:lpstr>FORALA_5 (ZEHARKAKO BIK.)</vt:lpstr>
      <vt:lpstr>FORALA_6 (ERASOTZAILEAK)</vt:lpstr>
      <vt:lpstr>FORALA_7 (ADINGABEAK)</vt:lpstr>
      <vt:lpstr>UDALERRI_MANKO</vt:lpstr>
      <vt:lpstr>'&gt;&gt;AURKIBIDEA&lt;&lt;'!Área_de_impresión</vt:lpstr>
      <vt:lpstr>'FORALA_1 (OROKORRA)'!Área_de_impresión</vt:lpstr>
      <vt:lpstr>'FORALA_2 (BIKOTE IND.)'!Área_de_impresión</vt:lpstr>
      <vt:lpstr>'FORALA_3 (FAMILIA BARRUKO IND.)'!Área_de_impresión</vt:lpstr>
      <vt:lpstr>'FORALA_4 (SEXU IND.)'!Área_de_impresión</vt:lpstr>
      <vt:lpstr>'FORALA_5 (ZEHARKAKO BIK.)'!Área_de_impresión</vt:lpstr>
      <vt:lpstr>'FORALA_6 (ERASOTZAILEAK)'!Área_de_impresión</vt:lpstr>
      <vt:lpstr>'FORALA_7 (ADINGABEAK)'!Área_de_impresión</vt:lpstr>
      <vt:lpstr>LABURPEN_KOADROA!Área_de_impresión</vt:lpstr>
      <vt:lpstr>UDALERRI_MANKO!Área_de_impresión</vt:lpstr>
      <vt:lpstr>'&gt;&gt;AURKIBIDEA&lt;&lt;'!Títulos_a_imprimir</vt:lpstr>
      <vt:lpstr>'FORALA_1 (OROKORRA)'!Títulos_a_imprimir</vt:lpstr>
      <vt:lpstr>'FORALA_2 (BIKOTE IND.)'!Títulos_a_imprimir</vt:lpstr>
      <vt:lpstr>'FORALA_3 (FAMILIA BARRUKO IND.)'!Títulos_a_imprimir</vt:lpstr>
      <vt:lpstr>'FORALA_4 (SEXU IND.)'!Títulos_a_imprimir</vt:lpstr>
      <vt:lpstr>'FORALA_5 (ZEHARKAKO BIK.)'!Títulos_a_imprimir</vt:lpstr>
      <vt:lpstr>'FORALA_6 (ERASOTZAILEAK)'!Títulos_a_imprimir</vt:lpstr>
      <vt:lpstr>'FORALA_7 (ADINGABEAK)'!Títulos_a_imprimir</vt:lpstr>
      <vt:lpstr>LABURPEN_KOADROA!Títulos_a_imprimir</vt:lpstr>
      <vt:lpstr>UDALERRI_MANKO!Títulos_a_imprimir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2025-07-03T08:42:11Z</cp:lastPrinted>
  <dcterms:created xsi:type="dcterms:W3CDTF">2009-07-10T13:25:11Z</dcterms:created>
  <dcterms:modified xsi:type="dcterms:W3CDTF">2025-07-03T13:05:45Z</dcterms:modified>
</cp:coreProperties>
</file>