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0.200\docugen\PROYECTOS\OVGB\2025\1.TRABAJO\Cifras_xlsx_25\5.DEF\eu\"/>
    </mc:Choice>
  </mc:AlternateContent>
  <bookViews>
    <workbookView xWindow="0" yWindow="0" windowWidth="28800" windowHeight="11355" tabRatio="860"/>
  </bookViews>
  <sheets>
    <sheet name="&gt;&gt;AURKIBIDEA&lt;&lt;" sheetId="5" r:id="rId1"/>
    <sheet name="ProzesuJudizialak_1" sheetId="11" r:id="rId2"/>
    <sheet name="ProzesuJudizialak_2" sheetId="19" r:id="rId3"/>
    <sheet name="FTZ_1" sheetId="24" r:id="rId4"/>
    <sheet name="FTZ_2" sheetId="18" r:id="rId5"/>
    <sheet name="BiktimenArreta" sheetId="23" r:id="rId6"/>
    <sheet name="AbokatuArreta_1" sheetId="9" r:id="rId7"/>
    <sheet name="AbokatuArreta_2" sheetId="15" r:id="rId8"/>
  </sheets>
  <definedNames>
    <definedName name="_xlnm.Print_Area" localSheetId="0">'&gt;&gt;AURKIBIDEA&lt;&lt;'!$C$8:$H$82</definedName>
    <definedName name="_xlnm.Print_Area" localSheetId="6">AbokatuArreta_1!$C$9:$M$28</definedName>
    <definedName name="_xlnm.Print_Area" localSheetId="7">AbokatuArreta_2!$C$9:$K$134</definedName>
    <definedName name="_xlnm.Print_Area" localSheetId="5">BiktimenArreta!$C$9:$Q$143</definedName>
    <definedName name="_xlnm.Print_Area" localSheetId="3">FTZ_1!$C$17:$Z$124</definedName>
    <definedName name="_xlnm.Print_Area" localSheetId="4">FTZ_2!$C$12:$Z$90</definedName>
    <definedName name="_xlnm.Print_Area" localSheetId="1">ProzesuJudizialak_1!$C$11:$P$149</definedName>
    <definedName name="_xlnm.Print_Area" localSheetId="2">ProzesuJudizialak_2!$C$11:$X$40</definedName>
    <definedName name="OLE_LINK5" localSheetId="4">FTZ_2!#REF!</definedName>
    <definedName name="_xlnm.Print_Titles" localSheetId="0">'&gt;&gt;AURKIBIDEA&lt;&lt;'!$2:$7</definedName>
    <definedName name="_xlnm.Print_Titles" localSheetId="6">AbokatuArreta_1!$2:$8</definedName>
    <definedName name="_xlnm.Print_Titles" localSheetId="7">AbokatuArreta_2!$2:$8</definedName>
    <definedName name="_xlnm.Print_Titles" localSheetId="5">BiktimenArreta!$2:$7</definedName>
    <definedName name="_xlnm.Print_Titles" localSheetId="3">FTZ_1!$2:$16</definedName>
    <definedName name="_xlnm.Print_Titles" localSheetId="4">FTZ_2!$2:$11</definedName>
    <definedName name="_xlnm.Print_Titles" localSheetId="1">ProzesuJudizialak_1!$2:$10</definedName>
    <definedName name="_xlnm.Print_Titles" localSheetId="2">ProzesuJudizialak_2!$2:$10</definedName>
  </definedNames>
  <calcPr calcId="162913"/>
</workbook>
</file>

<file path=xl/calcChain.xml><?xml version="1.0" encoding="utf-8"?>
<calcChain xmlns="http://schemas.openxmlformats.org/spreadsheetml/2006/main">
  <c r="Q114" i="24" l="1"/>
  <c r="P114" i="24"/>
  <c r="O114" i="24"/>
  <c r="O70" i="24" l="1"/>
  <c r="O123" i="24"/>
  <c r="K38" i="23" l="1"/>
  <c r="X30" i="19" l="1"/>
  <c r="P21" i="11" l="1"/>
  <c r="P35" i="11" l="1"/>
  <c r="L79" i="23" l="1"/>
  <c r="M68" i="23" s="1"/>
  <c r="K48" i="23"/>
  <c r="L48" i="23" s="1"/>
  <c r="M76" i="23" l="1"/>
  <c r="M67" i="23"/>
  <c r="M78" i="23"/>
  <c r="M75" i="23"/>
  <c r="M73" i="23"/>
  <c r="M72" i="23"/>
  <c r="M71" i="23"/>
  <c r="M70" i="23"/>
  <c r="M79" i="23"/>
  <c r="M69" i="23"/>
  <c r="M66" i="23"/>
  <c r="M77" i="23"/>
  <c r="M74" i="23"/>
  <c r="M64" i="23"/>
  <c r="M65" i="23"/>
  <c r="L46" i="23"/>
  <c r="L47" i="23"/>
  <c r="I28" i="15" l="1"/>
  <c r="G18" i="15"/>
  <c r="M15" i="23" l="1"/>
  <c r="M14" i="23"/>
  <c r="M128" i="23" l="1"/>
  <c r="Q123" i="24" l="1"/>
  <c r="P123" i="24"/>
  <c r="Q70" i="24"/>
  <c r="P70" i="24"/>
  <c r="W30" i="19" l="1"/>
  <c r="O35" i="11" l="1"/>
  <c r="O21" i="11"/>
  <c r="V30" i="19" l="1"/>
  <c r="N35" i="11" l="1"/>
  <c r="N21" i="11"/>
  <c r="M87" i="23" l="1"/>
  <c r="U30" i="19" l="1"/>
  <c r="M35" i="11" l="1"/>
  <c r="M21" i="11"/>
  <c r="G17" i="15" l="1"/>
  <c r="M136" i="23" l="1"/>
  <c r="M112" i="23"/>
  <c r="M142" i="23" s="1"/>
  <c r="K58" i="23"/>
  <c r="K24" i="23"/>
  <c r="K16" i="23"/>
  <c r="M16" i="23" s="1"/>
  <c r="L31" i="23" l="1"/>
  <c r="L37" i="23"/>
  <c r="L32" i="23"/>
  <c r="L33" i="23"/>
  <c r="L35" i="23"/>
  <c r="L36" i="23"/>
  <c r="L34" i="23"/>
  <c r="L30" i="23"/>
  <c r="L38" i="23"/>
  <c r="L56" i="23"/>
  <c r="L24" i="23"/>
  <c r="N140" i="23"/>
  <c r="L16" i="23"/>
  <c r="L57" i="23"/>
  <c r="L22" i="23"/>
  <c r="L23" i="23"/>
  <c r="L15" i="23"/>
  <c r="L14" i="23"/>
  <c r="L55" i="23"/>
  <c r="L58" i="23"/>
  <c r="L54" i="23"/>
  <c r="N141" i="23" l="1"/>
  <c r="N135" i="23"/>
  <c r="N119" i="23"/>
  <c r="N106" i="23"/>
  <c r="N109" i="23"/>
  <c r="N93" i="23"/>
  <c r="N138" i="23"/>
  <c r="N89" i="23"/>
  <c r="N120" i="23"/>
  <c r="N139" i="23"/>
  <c r="N134" i="23"/>
  <c r="N131" i="23"/>
  <c r="N136" i="23"/>
  <c r="N114" i="23"/>
  <c r="N100" i="23"/>
  <c r="N98" i="23"/>
  <c r="N92" i="23"/>
  <c r="N104" i="23"/>
  <c r="N117" i="23"/>
  <c r="N95" i="23"/>
  <c r="N97" i="23"/>
  <c r="N101" i="23"/>
  <c r="N96" i="23"/>
  <c r="N121" i="23"/>
  <c r="N128" i="23"/>
  <c r="N107" i="23"/>
  <c r="N130" i="23"/>
  <c r="N116" i="23"/>
  <c r="N118" i="23"/>
  <c r="N102" i="23"/>
  <c r="N112" i="23"/>
  <c r="N129" i="23"/>
  <c r="N105" i="23"/>
  <c r="N103" i="23"/>
  <c r="N88" i="23"/>
  <c r="N91" i="23"/>
  <c r="N110" i="23"/>
  <c r="N132" i="23"/>
  <c r="N87" i="23"/>
  <c r="N133" i="23"/>
  <c r="N115" i="23"/>
  <c r="N90" i="23"/>
  <c r="N108" i="23"/>
  <c r="N137" i="23"/>
  <c r="N111" i="23"/>
  <c r="N94" i="23"/>
  <c r="N99" i="23"/>
  <c r="N113" i="23"/>
  <c r="T30" i="19" l="1"/>
  <c r="L35" i="11" l="1"/>
  <c r="L21" i="11"/>
  <c r="G19" i="9" l="1"/>
  <c r="G18" i="9"/>
  <c r="G20" i="9"/>
  <c r="G21" i="9"/>
  <c r="G22" i="9"/>
  <c r="G23" i="9"/>
  <c r="G24" i="9"/>
  <c r="G25" i="9"/>
  <c r="G17" i="9"/>
  <c r="G16" i="9"/>
  <c r="F26" i="9"/>
  <c r="E26" i="9"/>
  <c r="S30" i="19" l="1"/>
  <c r="J128" i="11" l="1"/>
  <c r="K35" i="11" l="1"/>
  <c r="K21" i="11" l="1"/>
  <c r="J18" i="9" l="1"/>
  <c r="J19" i="9"/>
  <c r="J20" i="9"/>
  <c r="J21" i="9"/>
  <c r="J22" i="9"/>
  <c r="J23" i="9"/>
  <c r="J24" i="9"/>
  <c r="J25" i="9"/>
  <c r="J17" i="9"/>
  <c r="J16" i="9"/>
  <c r="R30" i="19" l="1"/>
  <c r="J35" i="11" l="1"/>
  <c r="J21" i="11"/>
  <c r="E30" i="19" l="1"/>
  <c r="M39" i="19"/>
  <c r="L39" i="19"/>
  <c r="K39" i="19"/>
  <c r="J39" i="19"/>
  <c r="Q30" i="19"/>
  <c r="P30" i="19"/>
  <c r="O30" i="19"/>
  <c r="N30" i="19"/>
  <c r="M30" i="19"/>
  <c r="L30" i="19"/>
  <c r="K30" i="19"/>
  <c r="J30" i="19"/>
  <c r="I30" i="19"/>
  <c r="H30" i="19"/>
  <c r="G30" i="19"/>
  <c r="F30" i="19"/>
  <c r="I20" i="19"/>
  <c r="L16" i="9" l="1"/>
  <c r="K16" i="9"/>
  <c r="K17" i="9"/>
  <c r="N119" i="11" l="1"/>
  <c r="O118" i="11"/>
  <c r="M119" i="11"/>
  <c r="L119" i="11"/>
  <c r="K119" i="11"/>
  <c r="L46" i="11" l="1"/>
  <c r="L47" i="11"/>
  <c r="I21" i="11" l="1"/>
  <c r="I35" i="11"/>
  <c r="O49" i="18" l="1"/>
  <c r="P49" i="18"/>
  <c r="Q49" i="18"/>
  <c r="O89" i="18"/>
  <c r="P89" i="18"/>
  <c r="Q89" i="18"/>
  <c r="L44" i="11" l="1"/>
  <c r="H35" i="11"/>
  <c r="G35" i="11"/>
  <c r="H21" i="11"/>
  <c r="G21" i="11"/>
  <c r="G107" i="15"/>
  <c r="G106" i="15"/>
  <c r="G105" i="15"/>
  <c r="G93" i="15"/>
  <c r="G94" i="15"/>
  <c r="G95" i="15"/>
  <c r="G92" i="15"/>
  <c r="G91" i="15"/>
  <c r="G82" i="15"/>
  <c r="G81" i="15"/>
  <c r="G67" i="15"/>
  <c r="G68" i="15"/>
  <c r="G69" i="15"/>
  <c r="G70" i="15"/>
  <c r="G66" i="15"/>
  <c r="G65" i="15"/>
  <c r="G38" i="15"/>
  <c r="G39" i="15"/>
  <c r="G40" i="15"/>
  <c r="G41" i="15"/>
  <c r="G42" i="15"/>
  <c r="G43" i="15"/>
  <c r="G37" i="15"/>
  <c r="G36" i="15"/>
  <c r="M16" i="9"/>
  <c r="L17" i="9"/>
  <c r="M17" i="9" s="1"/>
  <c r="L18" i="9"/>
  <c r="L19" i="9"/>
  <c r="L20" i="9"/>
  <c r="L21" i="9"/>
  <c r="L22" i="9"/>
  <c r="L23" i="9"/>
  <c r="L24" i="9"/>
  <c r="L25" i="9"/>
  <c r="K18" i="9"/>
  <c r="K19" i="9"/>
  <c r="K20" i="9"/>
  <c r="K21" i="9"/>
  <c r="K22" i="9"/>
  <c r="K23" i="9"/>
  <c r="K24" i="9"/>
  <c r="K25" i="9"/>
  <c r="M128" i="11"/>
  <c r="L128" i="11"/>
  <c r="K128" i="11"/>
  <c r="O114" i="11"/>
  <c r="O113" i="11"/>
  <c r="E133" i="15"/>
  <c r="E121" i="15"/>
  <c r="F108" i="15"/>
  <c r="E108" i="15"/>
  <c r="F83" i="15"/>
  <c r="E83" i="15"/>
  <c r="G55" i="15"/>
  <c r="G54" i="15"/>
  <c r="F56" i="15"/>
  <c r="E56" i="15"/>
  <c r="N68" i="11"/>
  <c r="N69" i="11"/>
  <c r="N70" i="11"/>
  <c r="N67" i="11"/>
  <c r="L68" i="11"/>
  <c r="L69" i="11"/>
  <c r="L70" i="11"/>
  <c r="L67" i="11"/>
  <c r="L43" i="11"/>
  <c r="L45" i="11"/>
  <c r="L42" i="11"/>
  <c r="N127" i="11"/>
  <c r="N126" i="11"/>
  <c r="N125" i="11"/>
  <c r="O104" i="11"/>
  <c r="O105" i="11"/>
  <c r="O106" i="11"/>
  <c r="O107" i="11"/>
  <c r="O108" i="11"/>
  <c r="O109" i="11"/>
  <c r="O110" i="11"/>
  <c r="O111" i="11"/>
  <c r="O112" i="11"/>
  <c r="O115" i="11"/>
  <c r="O116" i="11"/>
  <c r="O117" i="11"/>
  <c r="N96" i="11"/>
  <c r="M96" i="11"/>
  <c r="L96" i="11"/>
  <c r="K96" i="11"/>
  <c r="J96" i="11"/>
  <c r="M71" i="11"/>
  <c r="K71" i="11"/>
  <c r="J71" i="11"/>
  <c r="J137" i="11"/>
  <c r="K137" i="11"/>
  <c r="L136" i="11"/>
  <c r="L135" i="11"/>
  <c r="J83" i="11"/>
  <c r="K82" i="11" s="1"/>
  <c r="L60" i="11"/>
  <c r="K48" i="11"/>
  <c r="J48" i="11"/>
  <c r="F96" i="15"/>
  <c r="E96" i="15"/>
  <c r="F71" i="15"/>
  <c r="E71" i="15"/>
  <c r="F44" i="15"/>
  <c r="E44" i="15"/>
  <c r="F20" i="15"/>
  <c r="E20" i="15"/>
  <c r="G19" i="15"/>
  <c r="G16" i="15"/>
  <c r="G15" i="15"/>
  <c r="H26" i="9"/>
  <c r="I26" i="9"/>
  <c r="M21" i="9" l="1"/>
  <c r="M20" i="9"/>
  <c r="M25" i="9"/>
  <c r="M24" i="9"/>
  <c r="M60" i="11"/>
  <c r="M58" i="11"/>
  <c r="G56" i="15"/>
  <c r="G108" i="15"/>
  <c r="G96" i="15"/>
  <c r="G83" i="15"/>
  <c r="G71" i="15"/>
  <c r="G44" i="15"/>
  <c r="M22" i="9"/>
  <c r="M23" i="9"/>
  <c r="M19" i="9"/>
  <c r="M18" i="9"/>
  <c r="M59" i="11"/>
  <c r="O119" i="11"/>
  <c r="G20" i="15"/>
  <c r="J26" i="9"/>
  <c r="K26" i="9"/>
  <c r="G26" i="9"/>
  <c r="L137" i="11"/>
  <c r="N128" i="11"/>
  <c r="K79" i="11"/>
  <c r="K83" i="11"/>
  <c r="L71" i="11"/>
  <c r="M54" i="11"/>
  <c r="M53" i="11"/>
  <c r="M56" i="11"/>
  <c r="M55" i="11"/>
  <c r="M57" i="11"/>
  <c r="L48" i="11"/>
  <c r="K80" i="11"/>
  <c r="K81" i="11"/>
  <c r="L26" i="9"/>
  <c r="N71" i="11"/>
  <c r="M26" i="9" l="1"/>
</calcChain>
</file>

<file path=xl/sharedStrings.xml><?xml version="1.0" encoding="utf-8"?>
<sst xmlns="http://schemas.openxmlformats.org/spreadsheetml/2006/main" count="706" uniqueCount="430">
  <si>
    <t>Bilbao</t>
  </si>
  <si>
    <t>Durango</t>
  </si>
  <si>
    <t>Barakaldo</t>
  </si>
  <si>
    <t>Balmaseda</t>
  </si>
  <si>
    <t>Getxo</t>
  </si>
  <si>
    <t>TOTAL</t>
  </si>
  <si>
    <t>0-6</t>
  </si>
  <si>
    <t>13-18</t>
  </si>
  <si>
    <t>19-25</t>
  </si>
  <si>
    <t>26-35</t>
  </si>
  <si>
    <t>36-45</t>
  </si>
  <si>
    <t>46-55</t>
  </si>
  <si>
    <t>56-65</t>
  </si>
  <si>
    <t>&gt;65</t>
  </si>
  <si>
    <t>6-12</t>
  </si>
  <si>
    <t>Ertzaintza</t>
  </si>
  <si>
    <t>Gernika-Lumo</t>
  </si>
  <si>
    <t xml:space="preserve"> </t>
  </si>
  <si>
    <t>Galdakao</t>
  </si>
  <si>
    <t>Güeñes</t>
  </si>
  <si>
    <t>Leioa</t>
  </si>
  <si>
    <t>Basauri</t>
  </si>
  <si>
    <t>Erandio</t>
  </si>
  <si>
    <t>%</t>
  </si>
  <si>
    <t>Amorebieta-Etxano</t>
  </si>
  <si>
    <t>Ermua</t>
  </si>
  <si>
    <t>Zeberio</t>
  </si>
  <si>
    <t>Arrasate/Mondragón</t>
  </si>
  <si>
    <t>Dima</t>
  </si>
  <si>
    <t>Eibar</t>
  </si>
  <si>
    <t>Lemoa</t>
  </si>
  <si>
    <t>Mungia</t>
  </si>
  <si>
    <t>Ondarroa</t>
  </si>
  <si>
    <t>Igorre</t>
  </si>
  <si>
    <t xml:space="preserve">                   </t>
  </si>
  <si>
    <t>Artea</t>
  </si>
  <si>
    <t>Atxondo</t>
  </si>
  <si>
    <t>Elgeta</t>
  </si>
  <si>
    <t>Elorrio</t>
  </si>
  <si>
    <t>Etxebarri</t>
  </si>
  <si>
    <t>Mutriku</t>
  </si>
  <si>
    <t>Sukarrieta</t>
  </si>
  <si>
    <t>&lt;18</t>
  </si>
  <si>
    <t>18-30</t>
  </si>
  <si>
    <t>31-40</t>
  </si>
  <si>
    <t>41-50</t>
  </si>
  <si>
    <t>51-60</t>
  </si>
  <si>
    <t>61-70</t>
  </si>
  <si>
    <t>&gt;70</t>
  </si>
  <si>
    <t>III. Arloa: JUDIZIALA</t>
  </si>
  <si>
    <t>III.A. Prozesu judizialen datuak-1 (Emakumearen aurkako indarkeria)</t>
  </si>
  <si>
    <t>III.A.1. Botere Judizialaren Kontseilu Nagusiaren datuak (BJKN)</t>
  </si>
  <si>
    <t>III.A. Prozesu judizialen datuak-2 (Emakumearen aurkako indarkeria)</t>
  </si>
  <si>
    <t>III.A.2. Botere Judizialaren Kontseilu Nagusiaren datuak (BJKN) - ADINGABEAK</t>
  </si>
  <si>
    <r>
      <t xml:space="preserve">1. taula. </t>
    </r>
    <r>
      <rPr>
        <sz val="10"/>
        <rFont val="Arial"/>
        <family val="2"/>
      </rPr>
      <t>Emakumearen aurkako indarkeria. Biktima adingabeen babes eta segurtasunerako neurri judizialak. Bizkaia.</t>
    </r>
  </si>
  <si>
    <r>
      <t>1. taula.</t>
    </r>
    <r>
      <rPr>
        <sz val="10"/>
        <rFont val="Arial"/>
        <family val="2"/>
      </rPr>
      <t xml:space="preserve"> Emakumearen aurkako indarkeria. Sartutako zigor-arloko auziak barruti judizialen arabera. Bizkaia. 2013-2024 bilakaera.</t>
    </r>
  </si>
  <si>
    <r>
      <t>2. taula.</t>
    </r>
    <r>
      <rPr>
        <sz val="10"/>
        <rFont val="Arial"/>
        <family val="2"/>
      </rPr>
      <t xml:space="preserve"> Emakumearen aurkako indarkeria. Sartutako auzi zibilak barruti judizialen arabera. Bizkaia. 2013-2024 bilakaera.</t>
    </r>
  </si>
  <si>
    <r>
      <t>3. taula.</t>
    </r>
    <r>
      <rPr>
        <sz val="10"/>
        <rFont val="Arial"/>
        <family val="2"/>
      </rPr>
      <t xml:space="preserve"> Emakumearen aurkako indarkeria. Salaketak eta uko egiteak barruti judizialen arabera. Bizkaia. 2024.</t>
    </r>
  </si>
  <si>
    <r>
      <t>4. taula.</t>
    </r>
    <r>
      <rPr>
        <sz val="10"/>
        <rFont val="Arial"/>
        <family val="2"/>
      </rPr>
      <t xml:space="preserve"> Emakumearen aurkako indarkeria. Jasotako salaketak salatzailearen arabera. Bizkaia. 2024.</t>
    </r>
  </si>
  <si>
    <r>
      <t>5. taula.</t>
    </r>
    <r>
      <rPr>
        <sz val="10"/>
        <rFont val="Arial"/>
        <family val="2"/>
      </rPr>
      <t xml:space="preserve"> Emakumearen aurkako indarkeria. Babes aginduak. Bizkaia. 2024.</t>
    </r>
  </si>
  <si>
    <r>
      <t>6. taula.</t>
    </r>
    <r>
      <rPr>
        <sz val="10"/>
        <rFont val="Arial"/>
        <family val="2"/>
      </rPr>
      <t xml:space="preserve"> Emakumearen aurkako indarkeria. Babes aginduak pertsona erasotzailearekiko senidetasun edo afektibitate harremanaren arabera. Bizkaia. 2024.</t>
    </r>
  </si>
  <si>
    <r>
      <t>7. taula.</t>
    </r>
    <r>
      <rPr>
        <sz val="10"/>
        <rFont val="Arial"/>
        <family val="2"/>
      </rPr>
      <t xml:space="preserve"> Emakumearen aurkako indarkeria. Babes aginduak barruti judizialen eta biktimaren/salatutakoaren nazionalitatearen arabera. Bizkaia. 2024.</t>
    </r>
  </si>
  <si>
    <r>
      <t xml:space="preserve">9. taula. </t>
    </r>
    <r>
      <rPr>
        <sz val="10"/>
        <rFont val="Arial"/>
        <family val="2"/>
      </rPr>
      <t>Emakumearen aurkako indarkeria. Sartutako delitu arinak motaren eta hiruhilekoaren arabera. Bizkaia 2024.</t>
    </r>
  </si>
  <si>
    <r>
      <t>10. taula.</t>
    </r>
    <r>
      <rPr>
        <sz val="10"/>
        <rFont val="Arial"/>
        <family val="2"/>
      </rPr>
      <t xml:space="preserve"> Emakumearen aurkako indarkeria. Epaitutako pertsonak ebazpenaren eta nazionalitatearen arabera. Bizkaia. 2024.</t>
    </r>
  </si>
  <si>
    <r>
      <t>11. taula.</t>
    </r>
    <r>
      <rPr>
        <sz val="10"/>
        <rFont val="Arial"/>
        <family val="2"/>
      </rPr>
      <t xml:space="preserve"> Emakumearen aurkako indarkeria. Prozeduren amaiera hiruhilekoaren eta moduaren arabera (%). Bizkaia. 2024.</t>
    </r>
  </si>
  <si>
    <r>
      <t xml:space="preserve">1.1. </t>
    </r>
    <r>
      <rPr>
        <sz val="9"/>
        <color rgb="FF000080"/>
        <rFont val="Arial"/>
        <family val="2"/>
      </rPr>
      <t xml:space="preserve"> Ezarritako neurriak. 2024</t>
    </r>
  </si>
  <si>
    <r>
      <t xml:space="preserve">1.2. </t>
    </r>
    <r>
      <rPr>
        <sz val="9"/>
        <color rgb="FF000080"/>
        <rFont val="Arial"/>
        <family val="2"/>
      </rPr>
      <t xml:space="preserve"> Ezarritako neurrien bilakaera. 2005-2024</t>
    </r>
  </si>
  <si>
    <r>
      <rPr>
        <b/>
        <sz val="10"/>
        <rFont val="Arial"/>
        <family val="2"/>
      </rPr>
      <t xml:space="preserve">2. taula. </t>
    </r>
    <r>
      <rPr>
        <sz val="10"/>
        <rFont val="Arial"/>
        <family val="2"/>
      </rPr>
      <t>Emakumearen aurkako indarkeria. Auzipetutako adingabeak neurrien, adinaren eta nazionalitatearen arabera. Bizkaia. 2024</t>
    </r>
  </si>
  <si>
    <t>III.B. Deribazio judizialaren bidezko Familia Topaguneen gaineko datuak - 1</t>
  </si>
  <si>
    <t>III.B.1. Familia Topaguneen gaineko datuak - Zuzeneko kudeaketa</t>
  </si>
  <si>
    <r>
      <rPr>
        <b/>
        <sz val="10"/>
        <rFont val="Arial"/>
        <family val="2"/>
      </rPr>
      <t>1. taula.</t>
    </r>
    <r>
      <rPr>
        <sz val="10"/>
        <rFont val="Arial"/>
        <family val="2"/>
      </rPr>
      <t xml:space="preserve"> Deribazio judizialaren bidezko Familia Topagunea. Zerbitzura deribatutako kasuak amaren aldeko babes-agindua egotearen arabera.</t>
    </r>
  </si>
  <si>
    <r>
      <rPr>
        <b/>
        <sz val="10"/>
        <rFont val="Arial"/>
        <family val="2"/>
      </rPr>
      <t>2. taula.</t>
    </r>
    <r>
      <rPr>
        <sz val="10"/>
        <rFont val="Arial"/>
        <family val="2"/>
      </rPr>
      <t xml:space="preserve"> Deribazio judizialaren bidezko Familia Topagunea. Amaren aldeko babes-agindua duten artatutako kasuak.</t>
    </r>
  </si>
  <si>
    <t>III.B. Deribazio judizialaren bidezko Familia Topaguneen gaineko datuak - 2</t>
  </si>
  <si>
    <t>III.B.2. Familia Topaguneen gaineko datuak - Udalek kudeatutakoa</t>
  </si>
  <si>
    <r>
      <rPr>
        <b/>
        <sz val="10"/>
        <rFont val="Arial"/>
        <family val="2"/>
      </rPr>
      <t>1. taula.</t>
    </r>
    <r>
      <rPr>
        <sz val="10"/>
        <rFont val="Arial"/>
        <family val="2"/>
      </rPr>
      <t xml:space="preserve"> Portugaleteko Udalak kudeatutako deribazio judizialaren bidezko Familia Topagunea (eskumen autonomikoa). Artatutako kasuak amaren aldeko babes-agindua egotearen arabera.</t>
    </r>
  </si>
  <si>
    <r>
      <rPr>
        <b/>
        <sz val="10"/>
        <rFont val="Arial"/>
        <family val="2"/>
      </rPr>
      <t>2. taula</t>
    </r>
    <r>
      <rPr>
        <sz val="10"/>
        <rFont val="Arial"/>
        <family val="2"/>
      </rPr>
      <t>. Barakaldoko Udalak kudeatutako deribazio judizialaren bidezko Familia Topagunea (eskumen autonomikoa). Artatutako kasuak amaren aldeko babes-agindua egotearen arabera.</t>
    </r>
  </si>
  <si>
    <r>
      <t>1.1.</t>
    </r>
    <r>
      <rPr>
        <sz val="9"/>
        <color indexed="18"/>
        <rFont val="Arial"/>
        <family val="2"/>
      </rPr>
      <t xml:space="preserve"> Kasuen bilakaera 2005-2024.</t>
    </r>
  </si>
  <si>
    <r>
      <t>1.2.</t>
    </r>
    <r>
      <rPr>
        <sz val="9"/>
        <color indexed="18"/>
        <rFont val="Arial"/>
        <family val="2"/>
      </rPr>
      <t xml:space="preserve"> Kasuaren antzinatasunaren arabera (berria/aurrekoa). 2024.</t>
    </r>
  </si>
  <si>
    <r>
      <t xml:space="preserve">2.1. </t>
    </r>
    <r>
      <rPr>
        <sz val="9"/>
        <color indexed="18"/>
        <rFont val="Arial"/>
        <family val="2"/>
      </rPr>
      <t>Artatutako kasuak sexu eta antzinatasunaren arabera. 2024.</t>
    </r>
  </si>
  <si>
    <r>
      <t xml:space="preserve">2.2. </t>
    </r>
    <r>
      <rPr>
        <sz val="9"/>
        <color indexed="18"/>
        <rFont val="Arial"/>
        <family val="2"/>
      </rPr>
      <t>Artatutako kasuak sexu eta adinaren arabera.</t>
    </r>
    <r>
      <rPr>
        <b/>
        <sz val="9"/>
        <color indexed="18"/>
        <rFont val="Arial"/>
        <family val="2"/>
      </rPr>
      <t xml:space="preserve"> </t>
    </r>
    <r>
      <rPr>
        <sz val="9"/>
        <color indexed="18"/>
        <rFont val="Arial"/>
        <family val="2"/>
      </rPr>
      <t xml:space="preserve"> 2024.</t>
    </r>
  </si>
  <si>
    <r>
      <t xml:space="preserve">2.3. </t>
    </r>
    <r>
      <rPr>
        <sz val="9"/>
        <color indexed="18"/>
        <rFont val="Arial"/>
        <family val="2"/>
      </rPr>
      <t>Artatutako kasuak sexu eta biziterriaren arabera.</t>
    </r>
    <r>
      <rPr>
        <b/>
        <sz val="9"/>
        <color indexed="18"/>
        <rFont val="Arial"/>
        <family val="2"/>
      </rPr>
      <t xml:space="preserve"> </t>
    </r>
    <r>
      <rPr>
        <sz val="9"/>
        <color indexed="18"/>
        <rFont val="Arial"/>
        <family val="2"/>
      </rPr>
      <t xml:space="preserve"> 2024.</t>
    </r>
  </si>
  <si>
    <r>
      <rPr>
        <b/>
        <sz val="9"/>
        <color indexed="18"/>
        <rFont val="Arial"/>
        <family val="2"/>
      </rPr>
      <t xml:space="preserve">2.4. </t>
    </r>
    <r>
      <rPr>
        <sz val="9"/>
        <color indexed="18"/>
        <rFont val="Arial"/>
        <family val="2"/>
      </rPr>
      <t>Artatutako kasuak sexu eta garatutako neurriaren arabera. 2024.</t>
    </r>
  </si>
  <si>
    <r>
      <t>1.1.</t>
    </r>
    <r>
      <rPr>
        <sz val="9"/>
        <color indexed="18"/>
        <rFont val="Arial"/>
        <family val="2"/>
      </rPr>
      <t xml:space="preserve"> Artatutako kasuak amaren aldeko babes-aginduaren arabera. 2024</t>
    </r>
  </si>
  <si>
    <r>
      <t>1.2.</t>
    </r>
    <r>
      <rPr>
        <sz val="9"/>
        <color indexed="18"/>
        <rFont val="Arial"/>
        <family val="2"/>
      </rPr>
      <t xml:space="preserve"> Amaren aldeko babes-agindua duten artatutako kasuen bilakera. 2006-2024</t>
    </r>
  </si>
  <si>
    <r>
      <t xml:space="preserve">1.3. </t>
    </r>
    <r>
      <rPr>
        <sz val="9"/>
        <color indexed="18"/>
        <rFont val="Arial"/>
        <family val="2"/>
      </rPr>
      <t>Amaren aldeko babes-agindua duten familietatik datozen adingabeak, sexu eta garatutako neurriaren arabera. 2024</t>
    </r>
  </si>
  <si>
    <r>
      <t>2.1.</t>
    </r>
    <r>
      <rPr>
        <sz val="9"/>
        <color indexed="18"/>
        <rFont val="Arial"/>
        <family val="2"/>
      </rPr>
      <t xml:space="preserve"> Artatutako kasuak amaren aldeko babes-aginduaren arabera. 2024</t>
    </r>
  </si>
  <si>
    <r>
      <t>2.2.</t>
    </r>
    <r>
      <rPr>
        <sz val="9"/>
        <color indexed="18"/>
        <rFont val="Arial"/>
        <family val="2"/>
      </rPr>
      <t xml:space="preserve"> Amaren aldeko babes-agindua duten artatutako kasuen bilakera. 2010-2024</t>
    </r>
  </si>
  <si>
    <r>
      <t xml:space="preserve">2.3. </t>
    </r>
    <r>
      <rPr>
        <sz val="9"/>
        <color indexed="18"/>
        <rFont val="Arial"/>
        <family val="2"/>
      </rPr>
      <t>Amaren aldeko babes-agindua duten familietatik datozen adingabeak, sexu eta garatutako neurriaren arabera. 2024</t>
    </r>
  </si>
  <si>
    <t>III.C. Biktimei emandako laguntzaren gaineko datuak (Biktimari Laguntzeko Zerbitzua)</t>
  </si>
  <si>
    <t>III.C.1. Biktimen gaineko datuak</t>
  </si>
  <si>
    <t>III.C.2. Emakumeen espedienteen gaineko datuak</t>
  </si>
  <si>
    <r>
      <t>1. taula.</t>
    </r>
    <r>
      <rPr>
        <sz val="10"/>
        <rFont val="Arial"/>
        <family val="2"/>
      </rPr>
      <t xml:space="preserve"> BLZ. Emakumeei emandako arreta kopurua arreta-motaren arabera. Bizkaia. 2024</t>
    </r>
  </si>
  <si>
    <r>
      <t xml:space="preserve">3. taula. </t>
    </r>
    <r>
      <rPr>
        <sz val="10"/>
        <rFont val="Arial"/>
        <family val="2"/>
      </rPr>
      <t>BLZ. Emakumeen espediente kopurua igorpen iturriaren arabera. Bizkaia. 2024.</t>
    </r>
  </si>
  <si>
    <r>
      <t xml:space="preserve">2. taula. </t>
    </r>
    <r>
      <rPr>
        <sz val="10"/>
        <rFont val="Arial"/>
        <family val="2"/>
      </rPr>
      <t>BLZ. Emakumeen espediente kopurua asistentzia arrazoiaren arabera. Bizkaia. 2024.</t>
    </r>
  </si>
  <si>
    <r>
      <t xml:space="preserve">1. taula. </t>
    </r>
    <r>
      <rPr>
        <sz val="10"/>
        <rFont val="Arial"/>
        <family val="2"/>
      </rPr>
      <t>BLZ. Emakumeen espediente kopurua biktimizazio motaren arabera. Bizkaia. 2024.</t>
    </r>
  </si>
  <si>
    <r>
      <t xml:space="preserve">3. taula. </t>
    </r>
    <r>
      <rPr>
        <sz val="10"/>
        <rFont val="Arial"/>
        <family val="2"/>
      </rPr>
      <t>BLZ. Artatutako emakume kopurua adinaren arabera. Bizkaia. 2024.</t>
    </r>
  </si>
  <si>
    <r>
      <t xml:space="preserve">2. taula. </t>
    </r>
    <r>
      <rPr>
        <sz val="10"/>
        <rFont val="Arial"/>
        <family val="2"/>
      </rPr>
      <t>BLZ. Artatutako emakume kopurua kasu motaren arabera. Bizkaia. 2024.</t>
    </r>
  </si>
  <si>
    <r>
      <t xml:space="preserve">1. taula. </t>
    </r>
    <r>
      <rPr>
        <sz val="10"/>
        <rFont val="Arial"/>
        <family val="2"/>
      </rPr>
      <t>BLZ. Artatutako pertsona kopurua sexuaren arabera. Bizkaia. 2024.</t>
    </r>
  </si>
  <si>
    <t>III.D. Abokatu laguntzaren gaineko datuak-1 (Ofiziozko Txanda)</t>
  </si>
  <si>
    <t>III.D.1. Biktimen gaineko datuak</t>
  </si>
  <si>
    <t>III.D. Abokatu laguntzaren gaineko datuak-2 (Ofiziozko Txanda)</t>
  </si>
  <si>
    <t>III.D.2. Esku-hartzeen gaineko datuak</t>
  </si>
  <si>
    <t>III.D.3. Jardueren gaineko datuak</t>
  </si>
  <si>
    <t>III.D.4. Izendatzeen gaineko datuak</t>
  </si>
  <si>
    <t>III.D.5. Baliabideari buruzko datuak</t>
  </si>
  <si>
    <r>
      <t>1. taula.</t>
    </r>
    <r>
      <rPr>
        <sz val="10"/>
        <rFont val="Arial"/>
        <family val="2"/>
      </rPr>
      <t xml:space="preserve"> Etxeko indarkeriaren eta sexu erasoen biktimentzako laguntza juridikoko eta ofiziozko txandako zerbitzua. Lagundutako biktimak adinaren, sexuaren eta nazionalitatearen arabera. Bizkaia. 2024.</t>
    </r>
  </si>
  <si>
    <r>
      <t>1. taula.</t>
    </r>
    <r>
      <rPr>
        <sz val="10"/>
        <rFont val="Arial"/>
        <family val="2"/>
      </rPr>
      <t xml:space="preserve"> Etxeko indarkeriaren eta sexu erasoen biktimentzako laguntza juridikoko eta ofiziozko txandako zerbitzua. Esku-hartzearen arrazoia sexuaren arabera. Bizkaia. 2024.</t>
    </r>
  </si>
  <si>
    <r>
      <t xml:space="preserve">2. taula. </t>
    </r>
    <r>
      <rPr>
        <sz val="10"/>
        <rFont val="Arial"/>
        <family val="2"/>
      </rPr>
      <t>Etxeko indarkeriaren eta sexu erasoen biktimentzako laguntza juridikoko eta ofiziozko txandako zerbitzua. Partikularren aldetik jasotako dei kopurua sexuaren arabera. Bizkaia. 2024.</t>
    </r>
  </si>
  <si>
    <r>
      <t>3. taula.</t>
    </r>
    <r>
      <rPr>
        <sz val="10"/>
        <rFont val="Arial"/>
        <family val="2"/>
      </rPr>
      <t xml:space="preserve"> Etxeko indarkeriaren eta sexu erasoen biktimentzako laguntza juridikoko eta ofiziozko txandako zerbitzua. Esku-hartze kopurua sexuaren eta jatorrizko erakundearen arabera. Bizkaia. 2024.</t>
    </r>
  </si>
  <si>
    <r>
      <t>4. taula.</t>
    </r>
    <r>
      <rPr>
        <sz val="10"/>
        <rFont val="Arial"/>
        <family val="2"/>
      </rPr>
      <t xml:space="preserve"> Etxeko indarkeriaren eta sexu erasoen biktimentzako laguntza juridikoko eta ofiziozko txandako zerbitzua. Esku-hartze motak sexuaren arabera. Bizkaia. 2024.</t>
    </r>
  </si>
  <si>
    <r>
      <t>5. taula.</t>
    </r>
    <r>
      <rPr>
        <sz val="10"/>
        <rFont val="Arial"/>
        <family val="2"/>
      </rPr>
      <t xml:space="preserve"> Etxeko indarkeriaren eta sexu erasoen biktimentzako laguntza juridikoko eta ofiziozko txandako zerbitzua. Esku-hartze kopurua sexuaren eta barruti judizialen arabera. Bizkaia. 2024.</t>
    </r>
  </si>
  <si>
    <r>
      <t>1. taula.</t>
    </r>
    <r>
      <rPr>
        <sz val="10"/>
        <rFont val="Arial"/>
        <family val="2"/>
      </rPr>
      <t xml:space="preserve"> Etxeko indarkeriaren eta sexu erasoen biktimentzako laguntza juridikoko eta ofiziozko txandako zerbitzua. Jarduera motak sexuaren arabera. Bizkaia. 2024.</t>
    </r>
  </si>
  <si>
    <r>
      <t>2. taula.</t>
    </r>
    <r>
      <rPr>
        <sz val="10"/>
        <rFont val="Arial"/>
        <family val="2"/>
      </rPr>
      <t xml:space="preserve"> Etxeko indarkeriaren eta sexu erasoen biktimentzako laguntza juridikoko eta ofiziozko txandako zerbitzua. Jardueraren ezaugarriak sexuaren arabera. Bizkaia. 2024.</t>
    </r>
  </si>
  <si>
    <r>
      <t>3. taula.</t>
    </r>
    <r>
      <rPr>
        <sz val="10"/>
        <rFont val="Arial"/>
        <family val="2"/>
      </rPr>
      <t xml:space="preserve"> Etxeko indarkeriaren eta sexu erasoen biktimentzako laguntza juridikoko eta ofiziozko txandako zerbitzua. Beste jarduera batzuk sexuaren arabera. Bizkaia. 2024.</t>
    </r>
  </si>
  <si>
    <r>
      <t>1. taula.</t>
    </r>
    <r>
      <rPr>
        <sz val="10"/>
        <rFont val="Arial"/>
        <family val="2"/>
      </rPr>
      <t xml:space="preserve"> Etxeko indarkeriaren eta sexu erasoen biktimentzako laguntza juridikoko eta ofiziozko txandako zerbitzua. Izendatze kopurua. Bizkaia. 2024.</t>
    </r>
  </si>
  <si>
    <r>
      <t>1. taula.</t>
    </r>
    <r>
      <rPr>
        <sz val="10"/>
        <rFont val="Arial"/>
        <family val="2"/>
      </rPr>
      <t xml:space="preserve"> Etxeko indarkeriaren eta sexu erasoen biktimentzako laguntza juridikoko eta ofiziozko txandako zerbitzua. Abokatu kopurua sexuaren arabera. Bizkaia. 2024.</t>
    </r>
  </si>
  <si>
    <t>III.A. Prozesu judizialen gaineko datuak (Emakumearen aurkako Indarkeria)</t>
  </si>
  <si>
    <t>Barruti Judiziala</t>
  </si>
  <si>
    <t>GUZTIRA</t>
  </si>
  <si>
    <t>Iturria: Botere Judizialaren Kontseilu Nagusia</t>
  </si>
  <si>
    <t>Salaketa kopurua</t>
  </si>
  <si>
    <t>Uko egite kopurua</t>
  </si>
  <si>
    <t>Salaketei uko egitearen ratioa</t>
  </si>
  <si>
    <t>Salaketak</t>
  </si>
  <si>
    <t>Biktimak zuzenean aurkeztutakoa</t>
  </si>
  <si>
    <t>Biktimaren familiak zuzenean aurkeztutakoa</t>
  </si>
  <si>
    <t>biktimaren salaketarekin</t>
  </si>
  <si>
    <t>biktimaren familiaren salaketarekin</t>
  </si>
  <si>
    <t xml:space="preserve">poliziaren esku-hartze zuzenagatik </t>
  </si>
  <si>
    <t xml:space="preserve"> Lesio agiria</t>
  </si>
  <si>
    <t xml:space="preserve"> Hirugarrenei laguntzeko zerbitzua</t>
  </si>
  <si>
    <t>Kop.</t>
  </si>
  <si>
    <t>Hiruhilekoa</t>
  </si>
  <si>
    <t xml:space="preserve"> 1. hiruhilekoa</t>
  </si>
  <si>
    <t xml:space="preserve"> 2. hiruhilekoa</t>
  </si>
  <si>
    <t xml:space="preserve"> 3. hiruhilekoa</t>
  </si>
  <si>
    <t xml:space="preserve"> 4. hiruhilekoa</t>
  </si>
  <si>
    <t xml:space="preserve">GUZTIRA  </t>
  </si>
  <si>
    <t>Abiarazi-
takoak</t>
  </si>
  <si>
    <t>Ebatziak. Onartuak</t>
  </si>
  <si>
    <t>Ebatziak. Ukatuak</t>
  </si>
  <si>
    <t>Ebazteke</t>
  </si>
  <si>
    <t>Harreman mota</t>
  </si>
  <si>
    <t>Ezkontidea</t>
  </si>
  <si>
    <t>Ezkontide ohia</t>
  </si>
  <si>
    <t>Harreman afektiboa</t>
  </si>
  <si>
    <t>Harreman afektibo ohia</t>
  </si>
  <si>
    <r>
      <t xml:space="preserve"> Biktima </t>
    </r>
    <r>
      <rPr>
        <b/>
        <sz val="9"/>
        <rFont val="Arial"/>
        <family val="2"/>
      </rPr>
      <t xml:space="preserve">Emakume espainiarra </t>
    </r>
  </si>
  <si>
    <r>
      <t xml:space="preserve"> Biktima</t>
    </r>
    <r>
      <rPr>
        <b/>
        <sz val="9"/>
        <rFont val="Arial"/>
        <family val="2"/>
      </rPr>
      <t xml:space="preserve"> Emakume atzerritarra</t>
    </r>
  </si>
  <si>
    <r>
      <t xml:space="preserve"> Salatua </t>
    </r>
    <r>
      <rPr>
        <b/>
        <sz val="8"/>
        <rFont val="Arial"/>
        <family val="2"/>
      </rPr>
      <t>Gizon espainiarra</t>
    </r>
  </si>
  <si>
    <r>
      <t xml:space="preserve"> Salatua </t>
    </r>
    <r>
      <rPr>
        <b/>
        <sz val="8"/>
        <rFont val="Arial"/>
        <family val="2"/>
      </rPr>
      <t>Gizon atzerritarra</t>
    </r>
  </si>
  <si>
    <t>Delitu mota</t>
  </si>
  <si>
    <t>1. hiruhil.</t>
  </si>
  <si>
    <t>2. hiruhil.</t>
  </si>
  <si>
    <t>3. hiruhil.</t>
  </si>
  <si>
    <t>4. hiruhil.</t>
  </si>
  <si>
    <t>Hilketa</t>
  </si>
  <si>
    <t>Abortua</t>
  </si>
  <si>
    <t>Umekiari lesioak</t>
  </si>
  <si>
    <t>Kode Penalaren 153 artikuluaren Lesio eta Tratu txarrak</t>
  </si>
  <si>
    <t>Kode Penalaren 173 artikuluaren Lesio eta Tratu Txarrak</t>
  </si>
  <si>
    <t>Kode Penalaren 148 artikul. eta Gizarte Segurantzaren Lesio eta Tratu Txarrak</t>
  </si>
  <si>
    <t>Askatasunaren aurkakoa</t>
  </si>
  <si>
    <t>Askatasun eta kaltegabetasun sexualaren aurkakoa</t>
  </si>
  <si>
    <t>Osotasun moralaren aurkakoa</t>
  </si>
  <si>
    <t>Intimitatearen eta berezko irudia izateko eskubidearen kontrakoa</t>
  </si>
  <si>
    <t>Ohorearen kontrakoa</t>
  </si>
  <si>
    <t>Eskubide eta betebehar familiarren aurkakoak</t>
  </si>
  <si>
    <t>Zigorren urraketak</t>
  </si>
  <si>
    <t>Neurrien urraketak</t>
  </si>
  <si>
    <t>Beste batzuk</t>
  </si>
  <si>
    <t>Irainak</t>
  </si>
  <si>
    <t>Bidegabeko isekak</t>
  </si>
  <si>
    <t>Zigortuak</t>
  </si>
  <si>
    <t>Absolbituak</t>
  </si>
  <si>
    <t xml:space="preserve">Espainiar. </t>
  </si>
  <si>
    <t>Atzerritar.</t>
  </si>
  <si>
    <t>1. hiruhilekoa</t>
  </si>
  <si>
    <t>2. hiruhilekoa</t>
  </si>
  <si>
    <t>3. hiruhilekoa</t>
  </si>
  <si>
    <t>4. hiruhilekoa</t>
  </si>
  <si>
    <t>Sententzia Absoluto-rioa</t>
  </si>
  <si>
    <t>Sententzia Kondena-tzailea</t>
  </si>
  <si>
    <t>Artxibatze Askea</t>
  </si>
  <si>
    <t>Behin-behineko Artxibatzea</t>
  </si>
  <si>
    <t>Aginpidedun organora igotzea</t>
  </si>
  <si>
    <t>III.A. Prozesu judizialen gaineko datuak (Emakumearen aurkako indarkeria)</t>
  </si>
  <si>
    <t>III.A.2. Botere Judizialaren Kontseilu Nagusiaren datuak  (BJKN) - ADINGABEAK</t>
  </si>
  <si>
    <t>Babes eta segurtasunerako neurriak</t>
  </si>
  <si>
    <t>Bisita erregimena etetea</t>
  </si>
  <si>
    <t>Guraso-agintea etetea</t>
  </si>
  <si>
    <t>Zaintza eta babesa etetea</t>
  </si>
  <si>
    <t>Adingabeen babes neurria</t>
  </si>
  <si>
    <r>
      <t xml:space="preserve">1.1. </t>
    </r>
    <r>
      <rPr>
        <u/>
        <sz val="9"/>
        <rFont val="Arial"/>
        <family val="2"/>
      </rPr>
      <t>Ezarritako neurriak. 2024.</t>
    </r>
  </si>
  <si>
    <r>
      <t xml:space="preserve">1.2. </t>
    </r>
    <r>
      <rPr>
        <u/>
        <sz val="9"/>
        <rFont val="Arial"/>
        <family val="2"/>
      </rPr>
      <t>Ezarritako neurrien bilakaera. 2005-2024.</t>
    </r>
  </si>
  <si>
    <t>Neurrien ezarpenarekin. Delitu gisa tipifikatutako jokaera</t>
  </si>
  <si>
    <t>Neurrien ezarpenarekin. Hutsegite edo delitu arin gisa tipifikatutako jokaera</t>
  </si>
  <si>
    <t>Neurrien ezarpenik gabe</t>
  </si>
  <si>
    <t>Espai-niar
14-15 urte</t>
  </si>
  <si>
    <t>Atzerri-tar
14-15 urte</t>
  </si>
  <si>
    <t>Espai-niar
16-17 urte</t>
  </si>
  <si>
    <t>Atzerri-tar
16-17 urte</t>
  </si>
  <si>
    <t>III.B. Deribazio judizialaren bidezko Familia Topaguneen gaineko datuak</t>
  </si>
  <si>
    <t>BALIABIDE AUTONOMIKOA. ZUZENEKO KUDEAKETA</t>
  </si>
  <si>
    <t>Deribatutako kasuak guztira</t>
  </si>
  <si>
    <t>Familia kop.</t>
  </si>
  <si>
    <t>Adingabe kop.</t>
  </si>
  <si>
    <t>Babes-agindua duten kasuak</t>
  </si>
  <si>
    <t>Emakume kop.</t>
  </si>
  <si>
    <t>FTZko adingabeen guzt. gain %</t>
  </si>
  <si>
    <t>Iturria: Justizia eta Giza Eskubideen Saila. Eusko Jaurlaritza</t>
  </si>
  <si>
    <r>
      <t>1.1.</t>
    </r>
    <r>
      <rPr>
        <u/>
        <sz val="9"/>
        <rFont val="Arial"/>
        <family val="2"/>
      </rPr>
      <t xml:space="preserve"> Kasuen bilakaera 2005-2024.</t>
    </r>
  </si>
  <si>
    <r>
      <t>1.2.</t>
    </r>
    <r>
      <rPr>
        <u/>
        <sz val="9"/>
        <rFont val="Arial"/>
        <family val="2"/>
      </rPr>
      <t xml:space="preserve"> Kasuaren antzinatasunaren arabera (berria/aurrekoa). 2024.</t>
    </r>
  </si>
  <si>
    <t>Berriak</t>
  </si>
  <si>
    <t>Aurrekoak</t>
  </si>
  <si>
    <r>
      <t xml:space="preserve">2.1. </t>
    </r>
    <r>
      <rPr>
        <u/>
        <sz val="9"/>
        <rFont val="Arial"/>
        <family val="2"/>
      </rPr>
      <t>Artatutako kasuak sexu eta antzinatasunaren arabera. 2024.</t>
    </r>
  </si>
  <si>
    <t>Artatutako kasuak guztira</t>
  </si>
  <si>
    <t xml:space="preserve">    Neska kop.</t>
  </si>
  <si>
    <t xml:space="preserve">    Mutil kop.</t>
  </si>
  <si>
    <r>
      <t xml:space="preserve">2.2. </t>
    </r>
    <r>
      <rPr>
        <u/>
        <sz val="9"/>
        <rFont val="Arial"/>
        <family val="2"/>
      </rPr>
      <t>Artatutako kasuak sexu eta adinaren arabera. 2024.</t>
    </r>
  </si>
  <si>
    <t>0 - 2 urte bitartean</t>
  </si>
  <si>
    <t>3 - 5 urte bitartean</t>
  </si>
  <si>
    <t>6 - 8 urte bitartean</t>
  </si>
  <si>
    <t>9 - 11 urte bitartean</t>
  </si>
  <si>
    <t>12 - 14 urte bitartean</t>
  </si>
  <si>
    <t>15 - 17 urte bitartean</t>
  </si>
  <si>
    <t>NESKAK</t>
  </si>
  <si>
    <t>MUTILAK</t>
  </si>
  <si>
    <r>
      <t>2.3.</t>
    </r>
    <r>
      <rPr>
        <u/>
        <sz val="9"/>
        <rFont val="Arial"/>
        <family val="2"/>
      </rPr>
      <t xml:space="preserve"> Artatutako kasuak sexu eta biziterriaren arabera. 2024.</t>
    </r>
  </si>
  <si>
    <r>
      <t xml:space="preserve">2.4. </t>
    </r>
    <r>
      <rPr>
        <u/>
        <sz val="9"/>
        <rFont val="Arial"/>
        <family val="2"/>
      </rPr>
      <t>Artatutako kasuak sexu eta garatutako neurriaren arabera. 2024.</t>
    </r>
  </si>
  <si>
    <t>Neurri mota</t>
  </si>
  <si>
    <t>Ikuskatutako bisita</t>
  </si>
  <si>
    <t>Ikuskatu gabeko bisita</t>
  </si>
  <si>
    <t>Hartu-emana</t>
  </si>
  <si>
    <r>
      <t xml:space="preserve">1.1. </t>
    </r>
    <r>
      <rPr>
        <u/>
        <sz val="9"/>
        <rFont val="Arial"/>
        <family val="2"/>
      </rPr>
      <t>Artatutako kasuak amaren aldeko babes-aginduaren arabera. 2024</t>
    </r>
  </si>
  <si>
    <t>FTZ kasuak guztira</t>
  </si>
  <si>
    <t>Neskak</t>
  </si>
  <si>
    <t>Mutilak</t>
  </si>
  <si>
    <t>FTZko adingabeen guztizk.gain %</t>
  </si>
  <si>
    <t>Iturria: Justizia eta Giza Eskubideen Saila. Eusko Jaurlaritza.</t>
  </si>
  <si>
    <r>
      <t xml:space="preserve">1.2. </t>
    </r>
    <r>
      <rPr>
        <u/>
        <sz val="9"/>
        <rFont val="Arial"/>
        <family val="2"/>
      </rPr>
      <t>Amaren aldeko babes-agindua duten artatutako kasuen bilakaera. 2006-2024</t>
    </r>
  </si>
  <si>
    <t>PORTUGALETEKO UDALAK KUDEATUTAKO FAMILIA TOPAGUNEA</t>
  </si>
  <si>
    <t>Babes-agindua duten familiak</t>
  </si>
  <si>
    <t>Guztizkoaren gaineko %</t>
  </si>
  <si>
    <t>Iturria: Gizarte Ongizate Saila. Portugaleteko Udala (2006-2015).</t>
  </si>
  <si>
    <t>Justizia eta Giza Eskubideen Saila. Eusko Jaurlaritza (2016tik).</t>
  </si>
  <si>
    <r>
      <t xml:space="preserve">1.3. </t>
    </r>
    <r>
      <rPr>
        <u/>
        <sz val="9"/>
        <rFont val="Arial"/>
        <family val="2"/>
      </rPr>
      <t>Amaren aldeko babes-agindua duten familietatik datozen adingabeak, sexu eta garatutako neurriaren</t>
    </r>
  </si>
  <si>
    <t>arabera. 2024</t>
  </si>
  <si>
    <t>PORTUGALETEKO UDALAK KUDEATUTAKO FAMILIA TOPAGUNEA 2024</t>
  </si>
  <si>
    <t>Guztira</t>
  </si>
  <si>
    <t>Nesk.</t>
  </si>
  <si>
    <t>Mut.</t>
  </si>
  <si>
    <r>
      <t>2.1.</t>
    </r>
    <r>
      <rPr>
        <u/>
        <sz val="9"/>
        <rFont val="Arial"/>
        <family val="2"/>
      </rPr>
      <t xml:space="preserve"> Artatutako kasuak amaren aldeko babes-aginduaren arabera. 2024</t>
    </r>
  </si>
  <si>
    <t>FTZko adingabeen guztizk. gain %</t>
  </si>
  <si>
    <r>
      <t xml:space="preserve">2.2. </t>
    </r>
    <r>
      <rPr>
        <u/>
        <sz val="9"/>
        <rFont val="Arial"/>
        <family val="2"/>
      </rPr>
      <t>Amaren aldeko babes-agindua duten artatutako kasuen bilakaera. 2010-2024</t>
    </r>
  </si>
  <si>
    <t>BARAKALDOKO UDALAK KUDEATUTAKO FAMILIA TOPAGUNEA</t>
  </si>
  <si>
    <t>Iturriak: Berdintasuna eta Lankidetza Saila.Barakaldoko Udala (2010-2015).</t>
  </si>
  <si>
    <r>
      <t xml:space="preserve">2.3. </t>
    </r>
    <r>
      <rPr>
        <u/>
        <sz val="9"/>
        <rFont val="Arial"/>
        <family val="2"/>
      </rPr>
      <t>Amaren aldeko babes-agindua duten familietatik datozen adingabeak, sexu eta garatutako</t>
    </r>
  </si>
  <si>
    <t>neurriaren arabera. 2024.</t>
  </si>
  <si>
    <t>BARAKALDOKO UDALAK KUDEATUTAKO FAMILIA TOPAGUNEA 2024</t>
  </si>
  <si>
    <t>III.C. Biktimei emandako laguntzaren gaineko datuak</t>
  </si>
  <si>
    <t>Pertsona kop.</t>
  </si>
  <si>
    <t>EAEko guztizk.ren gaineko %</t>
  </si>
  <si>
    <t xml:space="preserve">Emakumeak </t>
  </si>
  <si>
    <t>Gizonak</t>
  </si>
  <si>
    <t>Iturria: Biktimari Laguntzeko Zerbitzua. Justizia eta Giza Eskubideen Saila. Eusko Jaurlaritza.</t>
  </si>
  <si>
    <t>Kasu berriak</t>
  </si>
  <si>
    <t>Aurreko kasuak</t>
  </si>
  <si>
    <t>Ezezaguna</t>
  </si>
  <si>
    <t>Espediente kop.</t>
  </si>
  <si>
    <t>Espediente. guzt. gain %</t>
  </si>
  <si>
    <t>Biktima zuzena</t>
  </si>
  <si>
    <t>Zeharkako biktima</t>
  </si>
  <si>
    <t>Genero-indarkeria</t>
  </si>
  <si>
    <t>Familia barruko indarkeria</t>
  </si>
  <si>
    <t>Askatasun sexualaren kontrako delituak</t>
  </si>
  <si>
    <t>Gainerako delituak</t>
  </si>
  <si>
    <t>Berezko iniziatiba</t>
  </si>
  <si>
    <t>Epaitegiak</t>
  </si>
  <si>
    <t>Kartzelatik ateratzea</t>
  </si>
  <si>
    <t>Gizarte-zerbitzuak</t>
  </si>
  <si>
    <t>Administrazioa</t>
  </si>
  <si>
    <t>Elkarteak</t>
  </si>
  <si>
    <t>Abokatuak</t>
  </si>
  <si>
    <t>Aurretik erabiltzailea izandakoa</t>
  </si>
  <si>
    <t>Beste erabiltzaile baten gomendioa</t>
  </si>
  <si>
    <t>Osasun-zerbitzuak</t>
  </si>
  <si>
    <t>Fiskaltza</t>
  </si>
  <si>
    <t>Auzitegi-medikua</t>
  </si>
  <si>
    <t>Orientazio Juridikoko Zerbitzua</t>
  </si>
  <si>
    <t>CCVME</t>
  </si>
  <si>
    <t>III.C.3. Emakumeen arretari buruzko datuak</t>
  </si>
  <si>
    <t xml:space="preserve">Arreta kopurua    </t>
  </si>
  <si>
    <t>Arreta guzt. gaineko %</t>
  </si>
  <si>
    <t>Informazio orokorra</t>
  </si>
  <si>
    <t xml:space="preserve">  Idatzia</t>
  </si>
  <si>
    <t xml:space="preserve">  Presentziala</t>
  </si>
  <si>
    <t xml:space="preserve">  Telefonikoa</t>
  </si>
  <si>
    <t>Harrera elkarrizketa</t>
  </si>
  <si>
    <t>Jarraipen elkarrizketa</t>
  </si>
  <si>
    <t>Arreta telefonikoa</t>
  </si>
  <si>
    <t>Doako laguntza juridikoari buruzko aholkularitza</t>
  </si>
  <si>
    <t>Laguntza ekonomikoei buruzko aholkularitza</t>
  </si>
  <si>
    <t xml:space="preserve">  Delitu bortitzengarik</t>
  </si>
  <si>
    <t xml:space="preserve">  Genero-indarkeriagatik</t>
  </si>
  <si>
    <t>Esku-hartze psikologikoak</t>
  </si>
  <si>
    <t>Informazio eta aholkularitza juridiko zehatza</t>
  </si>
  <si>
    <t>Koordinazioa</t>
  </si>
  <si>
    <t xml:space="preserve">  Autonomia administrazioarekin</t>
  </si>
  <si>
    <t xml:space="preserve">  Justizia administrazioarekin</t>
  </si>
  <si>
    <t xml:space="preserve">  Estatu administrazioarekin</t>
  </si>
  <si>
    <t xml:space="preserve">  Foru administrazioarekin</t>
  </si>
  <si>
    <t xml:space="preserve">  Tokiko administrazioarekin</t>
  </si>
  <si>
    <t xml:space="preserve">  Lanbiderekin</t>
  </si>
  <si>
    <t xml:space="preserve">  Osakidetzarekin</t>
  </si>
  <si>
    <t xml:space="preserve">  OJZ/AAEErekin</t>
  </si>
  <si>
    <t xml:space="preserve">  JEZrekin</t>
  </si>
  <si>
    <t xml:space="preserve">  Antolaketa asistentzial pribatuarekin</t>
  </si>
  <si>
    <t xml:space="preserve">  Bestelakoekin</t>
  </si>
  <si>
    <t>Deribazioa</t>
  </si>
  <si>
    <t xml:space="preserve">  Autonomia administraziora</t>
  </si>
  <si>
    <t xml:space="preserve">  Justizia administraziora</t>
  </si>
  <si>
    <t xml:space="preserve">  Foru administraziora</t>
  </si>
  <si>
    <t xml:space="preserve">  Tokiko administraziora</t>
  </si>
  <si>
    <t xml:space="preserve">  Lanbidera</t>
  </si>
  <si>
    <t xml:space="preserve">  Osakidetzara</t>
  </si>
  <si>
    <t xml:space="preserve">  Antolaketa asistentzial pribatura</t>
  </si>
  <si>
    <t xml:space="preserve">  OJZ/AAEEetara+</t>
  </si>
  <si>
    <t xml:space="preserve">  Bestelakoetara</t>
  </si>
  <si>
    <t>Izapide judizialetarako laguntza psikosoziala</t>
  </si>
  <si>
    <t xml:space="preserve">  Aurkeztetara</t>
  </si>
  <si>
    <t xml:space="preserve">  Dekanatora</t>
  </si>
  <si>
    <t xml:space="preserve">  Deklaratzera</t>
  </si>
  <si>
    <t xml:space="preserve">  Epaiketara</t>
  </si>
  <si>
    <t xml:space="preserve">  Beste zerbitzu judizialetara</t>
  </si>
  <si>
    <t xml:space="preserve">  Orientazio Juridikoko Zerbitzura (OJZ)</t>
  </si>
  <si>
    <t xml:space="preserve">  Epaiketetarako prestatzea</t>
  </si>
  <si>
    <t>Justizia administrazioarekin kolaborazioa</t>
  </si>
  <si>
    <t xml:space="preserve">  Peritu jarduera</t>
  </si>
  <si>
    <t xml:space="preserve">  Txostenen elaborazioa</t>
  </si>
  <si>
    <t xml:space="preserve">  Babes neurrien idatziak</t>
  </si>
  <si>
    <t xml:space="preserve"> Kanpo aholkularitza</t>
  </si>
  <si>
    <t>Kartzelatik ateratzeagatiko komunikazioak</t>
  </si>
  <si>
    <t>III.D. Abokatu laguntzaren gaineko datuak (Ofiziozko Txanda)</t>
  </si>
  <si>
    <t>Emakumeak</t>
  </si>
  <si>
    <t>Estatukoa</t>
  </si>
  <si>
    <t>Atzerritar</t>
  </si>
  <si>
    <t>Ez daki/ez du erantzuten</t>
  </si>
  <si>
    <t>Iturria: Bizkaiko Abokatuen Elkargo Ohoretsua.</t>
  </si>
  <si>
    <t>ARRAZOIA</t>
  </si>
  <si>
    <t>Emak.</t>
  </si>
  <si>
    <t>Sexu askatasunaren aurka</t>
  </si>
  <si>
    <t>Adingabekoen indarkeria</t>
  </si>
  <si>
    <t>Definitu gabe</t>
  </si>
  <si>
    <t>Iturria: Bizkaiko Abokatuen Elkargo Ohoretsua</t>
  </si>
  <si>
    <t>Jasotako deiak</t>
  </si>
  <si>
    <t>Emakum.</t>
  </si>
  <si>
    <t>JATORRIA</t>
  </si>
  <si>
    <t>Biktimentzako telefonoa</t>
  </si>
  <si>
    <t>Gizarte Zerbitzuak</t>
  </si>
  <si>
    <t>Beste polizia batzuk</t>
  </si>
  <si>
    <t>Organo judizialak</t>
  </si>
  <si>
    <t>Osasun zerbitzuak</t>
  </si>
  <si>
    <t>Abokatuen Elkargoa</t>
  </si>
  <si>
    <t>ESKU-HARTZE MOTA</t>
  </si>
  <si>
    <t>Elkarrizketa-aholkularitza- DLJ informazioa</t>
  </si>
  <si>
    <t>Judiziala</t>
  </si>
  <si>
    <t>Oharra: Esku-hartze bat, bi motatakoa izan daiteke.</t>
  </si>
  <si>
    <t>BARRUTI JUDIZIALA</t>
  </si>
  <si>
    <t>JARDUERA MOTA</t>
  </si>
  <si>
    <t>Zibila</t>
  </si>
  <si>
    <t>Penala</t>
  </si>
  <si>
    <t>JARDUERAREN EZAUGARRIAK</t>
  </si>
  <si>
    <t>Salaketa jartzea</t>
  </si>
  <si>
    <t>Zuhurtziazko neurriak eskatu</t>
  </si>
  <si>
    <t>Biktimaren deklarazioan laguntzea</t>
  </si>
  <si>
    <t>Behin-behinekoen aurreko neurriak</t>
  </si>
  <si>
    <t>Beste jarduera batzuk</t>
  </si>
  <si>
    <t>Oharra: jarduera batek ezaugarri bat baino gehiago izan dezake.</t>
  </si>
  <si>
    <t>JARDUERAK</t>
  </si>
  <si>
    <t>Ministerio fiskalak esku-har dezala eskatzea</t>
  </si>
  <si>
    <t>Auzitegiko medikuak esku-har dezala eskatzea</t>
  </si>
  <si>
    <t>Biktimak etxebizitza uzten du</t>
  </si>
  <si>
    <t>ALDIA</t>
  </si>
  <si>
    <t>Lehen seihilekoa</t>
  </si>
  <si>
    <t>Bigarren seihilekoa</t>
  </si>
  <si>
    <t>Izendatze kopurua</t>
  </si>
  <si>
    <t>ABOKATUAK</t>
  </si>
  <si>
    <t>Kopurua</t>
  </si>
  <si>
    <t>%38,5</t>
  </si>
  <si>
    <t>%41,2</t>
  </si>
  <si>
    <t>%39,7</t>
  </si>
  <si>
    <t>%33,8</t>
  </si>
  <si>
    <t>%34,5</t>
  </si>
  <si>
    <t>%40,7</t>
  </si>
  <si>
    <t>%38,2</t>
  </si>
  <si>
    <t>%35,8</t>
  </si>
  <si>
    <t>%33,5</t>
  </si>
  <si>
    <t>%33,9</t>
  </si>
  <si>
    <t>%32,0</t>
  </si>
  <si>
    <t>%28,5</t>
  </si>
  <si>
    <t>Arrigorriaga</t>
  </si>
  <si>
    <t>Bedia</t>
  </si>
  <si>
    <t>Berango</t>
  </si>
  <si>
    <t>Berriz</t>
  </si>
  <si>
    <t>Laudio/Llodio</t>
  </si>
  <si>
    <t>Otxandio</t>
  </si>
  <si>
    <t>Parla</t>
  </si>
  <si>
    <t>Soraluze-Placencia de las armas</t>
  </si>
  <si>
    <t>%31,8</t>
  </si>
  <si>
    <t>%38,3</t>
  </si>
  <si>
    <t>%25,3</t>
  </si>
  <si>
    <t>%31,7</t>
  </si>
  <si>
    <t>%26,9</t>
  </si>
  <si>
    <t>%25,0</t>
  </si>
  <si>
    <t>%24,7</t>
  </si>
  <si>
    <t>%23,0</t>
  </si>
  <si>
    <t>%30,3</t>
  </si>
  <si>
    <t>%31,0</t>
  </si>
  <si>
    <t>%39,3</t>
  </si>
  <si>
    <t>%30,5</t>
  </si>
  <si>
    <t>%21,4</t>
  </si>
  <si>
    <t>%42,6</t>
  </si>
  <si>
    <t>%29,6</t>
  </si>
  <si>
    <t>%19,7</t>
  </si>
  <si>
    <t>%27,5</t>
  </si>
  <si>
    <t>%23,1</t>
  </si>
  <si>
    <t>%28,4</t>
  </si>
  <si>
    <t>%20,3</t>
  </si>
  <si>
    <r>
      <t>8. taula.</t>
    </r>
    <r>
      <rPr>
        <sz val="10"/>
        <rFont val="Arial"/>
        <family val="2"/>
      </rPr>
      <t xml:space="preserve"> Emakumearen aurkako indarkeria. Sartutako delituak motaren eta hiruhilekoaren arabera. Bizkaia. 2024.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</si>
</sst>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64" formatCode="General\ "/>
    <numFmt numFmtId="165" formatCode="\ @"/>
    <numFmt numFmtId="166" formatCode="#,##0\ "/>
    <numFmt numFmtId="167" formatCode="\ General\ "/>
    <numFmt numFmtId="168" formatCode="0.0%"/>
    <numFmt numFmtId="169" formatCode="0\ "/>
    <numFmt numFmtId="170" formatCode="0.0\ &quot;% &quot;"/>
    <numFmt numFmtId="171" formatCode="0.0\ "/>
    <numFmt numFmtId="172" formatCode="_-* #,##0.00\ [$€]_-;\-* #,##0.00\ [$€]_-;_-* &quot;-&quot;??\ [$€]_-;_-@_-"/>
    <numFmt numFmtId="173" formatCode="0&quot;      &quot;"/>
    <numFmt numFmtId="174" formatCode="0.00\ "/>
    <numFmt numFmtId="175" formatCode="0&quot;     &quot;"/>
    <numFmt numFmtId="176" formatCode="#,##0.0\ "/>
    <numFmt numFmtId="177" formatCode="0.0%\ "/>
  </numFmts>
  <fonts count="79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9"/>
      <name val="Arial"/>
      <family val="2"/>
    </font>
    <font>
      <b/>
      <u/>
      <sz val="10"/>
      <color indexed="62"/>
      <name val="Arial"/>
      <family val="2"/>
    </font>
    <font>
      <b/>
      <sz val="12"/>
      <name val="Arial"/>
      <family val="2"/>
    </font>
    <font>
      <b/>
      <sz val="12"/>
      <color indexed="6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9"/>
      <color indexed="16"/>
      <name val="Arial"/>
      <family val="2"/>
    </font>
    <font>
      <b/>
      <sz val="9"/>
      <color indexed="16"/>
      <name val="Arial"/>
      <family val="2"/>
    </font>
    <font>
      <b/>
      <sz val="12"/>
      <color indexed="10"/>
      <name val="Arial"/>
      <family val="2"/>
    </font>
    <font>
      <b/>
      <sz val="11"/>
      <color indexed="18"/>
      <name val="Arial"/>
      <family val="2"/>
    </font>
    <font>
      <b/>
      <sz val="9"/>
      <color indexed="10"/>
      <name val="arial"/>
      <family val="2"/>
    </font>
    <font>
      <i/>
      <sz val="9"/>
      <color indexed="16"/>
      <name val="Arial"/>
      <family val="2"/>
    </font>
    <font>
      <sz val="9"/>
      <color indexed="18"/>
      <name val="Arial"/>
      <family val="2"/>
    </font>
    <font>
      <sz val="9"/>
      <color indexed="58"/>
      <name val="Arial"/>
      <family val="2"/>
    </font>
    <font>
      <b/>
      <sz val="10"/>
      <name val="Arial"/>
      <family val="2"/>
    </font>
    <font>
      <b/>
      <sz val="9"/>
      <color indexed="18"/>
      <name val="Arial"/>
      <family val="2"/>
    </font>
    <font>
      <b/>
      <sz val="9"/>
      <color indexed="58"/>
      <name val="Arial"/>
      <family val="2"/>
    </font>
    <font>
      <b/>
      <u/>
      <sz val="9"/>
      <name val="Arial"/>
      <family val="2"/>
    </font>
    <font>
      <sz val="9"/>
      <color indexed="10"/>
      <name val="Arial"/>
      <family val="2"/>
    </font>
    <font>
      <b/>
      <sz val="9"/>
      <color indexed="12"/>
      <name val="Arial"/>
      <family val="2"/>
    </font>
    <font>
      <sz val="9"/>
      <color indexed="12"/>
      <name val="Arial"/>
      <family val="2"/>
    </font>
    <font>
      <b/>
      <sz val="9"/>
      <color indexed="12"/>
      <name val="Arial"/>
      <family val="2"/>
    </font>
    <font>
      <sz val="10"/>
      <color indexed="10"/>
      <name val="Arial"/>
      <family val="2"/>
    </font>
    <font>
      <b/>
      <sz val="9"/>
      <name val="Arial"/>
      <family val="2"/>
    </font>
    <font>
      <u/>
      <sz val="9"/>
      <name val="Arial"/>
      <family val="2"/>
    </font>
    <font>
      <sz val="9"/>
      <color indexed="18"/>
      <name val="Arial"/>
      <family val="2"/>
    </font>
    <font>
      <sz val="8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2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sz val="9"/>
      <name val="Arial"/>
      <family val="2"/>
    </font>
    <font>
      <b/>
      <sz val="12"/>
      <color indexed="62"/>
      <name val="Arial"/>
      <family val="2"/>
    </font>
    <font>
      <b/>
      <sz val="10"/>
      <color indexed="53"/>
      <name val="Arial"/>
      <family val="2"/>
    </font>
    <font>
      <b/>
      <sz val="10"/>
      <color indexed="16"/>
      <name val="Arial"/>
      <family val="2"/>
    </font>
    <font>
      <i/>
      <sz val="9"/>
      <color indexed="60"/>
      <name val="Arial"/>
      <family val="2"/>
    </font>
    <font>
      <i/>
      <sz val="8"/>
      <color indexed="16"/>
      <name val="Arial"/>
      <family val="2"/>
    </font>
    <font>
      <i/>
      <sz val="9"/>
      <color rgb="FF800000"/>
      <name val="Arial"/>
      <family val="2"/>
    </font>
    <font>
      <sz val="9"/>
      <color indexed="10"/>
      <name val="Arial"/>
      <family val="2"/>
    </font>
    <font>
      <i/>
      <sz val="9"/>
      <name val="Arial"/>
      <family val="2"/>
    </font>
    <font>
      <i/>
      <sz val="8"/>
      <color indexed="60"/>
      <name val="Arial"/>
      <family val="2"/>
    </font>
    <font>
      <b/>
      <sz val="8"/>
      <color indexed="10"/>
      <name val="Arial"/>
      <family val="2"/>
    </font>
    <font>
      <i/>
      <sz val="8"/>
      <color indexed="20"/>
      <name val="arial"/>
      <family val="2"/>
    </font>
    <font>
      <sz val="8"/>
      <color indexed="62"/>
      <name val="Arial"/>
      <family val="2"/>
    </font>
    <font>
      <u/>
      <sz val="8"/>
      <name val="Arial"/>
      <family val="2"/>
    </font>
    <font>
      <b/>
      <i/>
      <sz val="8"/>
      <color indexed="16"/>
      <name val="Arial"/>
      <family val="2"/>
    </font>
    <font>
      <b/>
      <i/>
      <sz val="9"/>
      <color indexed="16"/>
      <name val="Arial"/>
      <family val="2"/>
    </font>
    <font>
      <b/>
      <i/>
      <sz val="9"/>
      <name val="Arial"/>
      <family val="2"/>
    </font>
    <font>
      <sz val="8"/>
      <color indexed="10"/>
      <name val="Arial"/>
      <family val="2"/>
    </font>
    <font>
      <b/>
      <u/>
      <sz val="8"/>
      <name val="Arial"/>
      <family val="2"/>
    </font>
    <font>
      <u/>
      <sz val="10"/>
      <color theme="10"/>
      <name val="Arial"/>
      <family val="2"/>
    </font>
    <font>
      <sz val="10"/>
      <color theme="1"/>
      <name val="Verdana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  <font>
      <b/>
      <sz val="10"/>
      <color indexed="1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55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1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23"/>
      </patternFill>
    </fill>
    <fill>
      <patternFill patternType="solid">
        <fgColor indexed="49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B2B2B2"/>
        <bgColor indexed="64"/>
      </patternFill>
    </fill>
    <fill>
      <patternFill patternType="solid">
        <fgColor rgb="FF969696"/>
        <bgColor indexed="64"/>
      </patternFill>
    </fill>
  </fills>
  <borders count="79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1"/>
      </bottom>
      <diagonal/>
    </border>
    <border>
      <left/>
      <right/>
      <top/>
      <bottom style="medium">
        <color indexed="41"/>
      </bottom>
      <diagonal/>
    </border>
    <border>
      <left/>
      <right/>
      <top style="thin">
        <color indexed="41"/>
      </top>
      <bottom style="double">
        <color indexed="4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/>
      <bottom style="hair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22"/>
      </top>
      <bottom style="hair">
        <color indexed="22"/>
      </bottom>
      <diagonal/>
    </border>
    <border>
      <left/>
      <right/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 style="hair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22"/>
      </bottom>
      <diagonal/>
    </border>
    <border>
      <left/>
      <right/>
      <top style="thin">
        <color indexed="64"/>
      </top>
      <bottom style="hair">
        <color indexed="22"/>
      </bottom>
      <diagonal/>
    </border>
    <border>
      <left/>
      <right/>
      <top style="hair">
        <color indexed="22"/>
      </top>
      <bottom style="thin">
        <color indexed="64"/>
      </bottom>
      <diagonal/>
    </border>
    <border>
      <left/>
      <right/>
      <top/>
      <bottom style="hair">
        <color indexed="22"/>
      </bottom>
      <diagonal/>
    </border>
    <border>
      <left style="thin">
        <color indexed="64"/>
      </left>
      <right/>
      <top/>
      <bottom style="hair">
        <color indexed="22"/>
      </bottom>
      <diagonal/>
    </border>
    <border>
      <left/>
      <right style="thin">
        <color indexed="64"/>
      </right>
      <top/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hair">
        <color indexed="22"/>
      </bottom>
      <diagonal/>
    </border>
    <border>
      <left/>
      <right style="thin">
        <color indexed="64"/>
      </right>
      <top style="hair">
        <color indexed="22"/>
      </top>
      <bottom style="thin">
        <color indexed="64"/>
      </bottom>
      <diagonal/>
    </border>
    <border>
      <left/>
      <right/>
      <top style="hair">
        <color indexed="22"/>
      </top>
      <bottom/>
      <diagonal/>
    </border>
    <border>
      <left style="thin">
        <color indexed="64"/>
      </left>
      <right style="thin">
        <color indexed="64"/>
      </right>
      <top style="hair">
        <color indexed="22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rgb="FF808080"/>
      </top>
      <bottom style="hair">
        <color rgb="FF808080"/>
      </bottom>
      <diagonal/>
    </border>
    <border>
      <left/>
      <right/>
      <top style="hair">
        <color rgb="FF808080"/>
      </top>
      <bottom style="hair">
        <color rgb="FF808080"/>
      </bottom>
      <diagonal/>
    </border>
    <border>
      <left/>
      <right style="thin">
        <color indexed="64"/>
      </right>
      <top style="hair">
        <color rgb="FF808080"/>
      </top>
      <bottom style="hair">
        <color rgb="FF808080"/>
      </bottom>
      <diagonal/>
    </border>
    <border>
      <left style="thin">
        <color indexed="64"/>
      </left>
      <right style="thin">
        <color indexed="64"/>
      </right>
      <top style="hair">
        <color rgb="FF808080"/>
      </top>
      <bottom style="hair">
        <color rgb="FF808080"/>
      </bottom>
      <diagonal/>
    </border>
    <border>
      <left/>
      <right style="thin">
        <color indexed="64"/>
      </right>
      <top style="hair">
        <color rgb="FF80808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rgb="FF808080"/>
      </top>
      <bottom style="thin">
        <color indexed="64"/>
      </bottom>
      <diagonal/>
    </border>
    <border>
      <left/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22"/>
      </top>
      <bottom/>
      <diagonal/>
    </border>
    <border>
      <left/>
      <right style="thin">
        <color indexed="64"/>
      </right>
      <top style="hair">
        <color rgb="FF808080"/>
      </top>
      <bottom/>
      <diagonal/>
    </border>
    <border>
      <left style="thin">
        <color indexed="64"/>
      </left>
      <right style="thin">
        <color indexed="64"/>
      </right>
      <top style="hair">
        <color rgb="FF808080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theme="0" tint="-0.499984740745262"/>
      </bottom>
      <diagonal/>
    </border>
    <border>
      <left style="thin">
        <color indexed="64"/>
      </left>
      <right/>
      <top style="hair">
        <color indexed="22"/>
      </top>
      <bottom style="hair">
        <color theme="0" tint="-0.499984740745262"/>
      </bottom>
      <diagonal/>
    </border>
    <border>
      <left/>
      <right/>
      <top style="hair">
        <color indexed="22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/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 style="hair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 style="hair">
        <color indexed="22"/>
      </bottom>
      <diagonal/>
    </border>
    <border>
      <left style="thin">
        <color indexed="64"/>
      </left>
      <right/>
      <top style="hair">
        <color indexed="22"/>
      </top>
      <bottom style="hair">
        <color indexed="64"/>
      </bottom>
      <diagonal/>
    </border>
    <border>
      <left/>
      <right/>
      <top style="hair">
        <color indexed="22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/>
      <diagonal/>
    </border>
    <border>
      <left style="thin">
        <color indexed="64"/>
      </left>
      <right/>
      <top style="hair">
        <color rgb="FF808080"/>
      </top>
      <bottom style="thin">
        <color indexed="64"/>
      </bottom>
      <diagonal/>
    </border>
    <border>
      <left/>
      <right/>
      <top style="hair">
        <color rgb="FF80808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rgb="FF808080"/>
      </bottom>
      <diagonal/>
    </border>
    <border>
      <left/>
      <right/>
      <top style="thin">
        <color indexed="64"/>
      </top>
      <bottom style="hair">
        <color rgb="FF808080"/>
      </bottom>
      <diagonal/>
    </border>
    <border>
      <left/>
      <right style="thin">
        <color indexed="64"/>
      </right>
      <top style="thin">
        <color indexed="64"/>
      </top>
      <bottom style="hair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rgb="FF808080"/>
      </bottom>
      <diagonal/>
    </border>
    <border>
      <left style="thin">
        <color indexed="64"/>
      </left>
      <right/>
      <top style="hair">
        <color rgb="FF808080"/>
      </top>
      <bottom/>
      <diagonal/>
    </border>
  </borders>
  <cellStyleXfs count="57">
    <xf numFmtId="0" fontId="0" fillId="0" borderId="0"/>
    <xf numFmtId="0" fontId="36" fillId="2" borderId="0" applyNumberFormat="0" applyBorder="0" applyAlignment="0" applyProtection="0"/>
    <xf numFmtId="0" fontId="36" fillId="3" borderId="0" applyNumberFormat="0" applyBorder="0" applyAlignment="0" applyProtection="0"/>
    <xf numFmtId="0" fontId="36" fillId="4" borderId="0" applyNumberFormat="0" applyBorder="0" applyAlignment="0" applyProtection="0"/>
    <xf numFmtId="0" fontId="36" fillId="2" borderId="0" applyNumberFormat="0" applyBorder="0" applyAlignment="0" applyProtection="0"/>
    <xf numFmtId="0" fontId="36" fillId="5" borderId="0" applyNumberFormat="0" applyBorder="0" applyAlignment="0" applyProtection="0"/>
    <xf numFmtId="0" fontId="36" fillId="3" borderId="0" applyNumberFormat="0" applyBorder="0" applyAlignment="0" applyProtection="0"/>
    <xf numFmtId="0" fontId="36" fillId="6" borderId="0" applyNumberFormat="0" applyBorder="0" applyAlignment="0" applyProtection="0"/>
    <xf numFmtId="0" fontId="36" fillId="7" borderId="0" applyNumberFormat="0" applyBorder="0" applyAlignment="0" applyProtection="0"/>
    <xf numFmtId="0" fontId="36" fillId="8" borderId="0" applyNumberFormat="0" applyBorder="0" applyAlignment="0" applyProtection="0"/>
    <xf numFmtId="0" fontId="36" fillId="2" borderId="0" applyNumberFormat="0" applyBorder="0" applyAlignment="0" applyProtection="0"/>
    <xf numFmtId="0" fontId="36" fillId="9" borderId="0" applyNumberFormat="0" applyBorder="0" applyAlignment="0" applyProtection="0"/>
    <xf numFmtId="0" fontId="36" fillId="3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10" borderId="0" applyNumberFormat="0" applyBorder="0" applyAlignment="0" applyProtection="0"/>
    <xf numFmtId="0" fontId="37" fillId="11" borderId="0" applyNumberFormat="0" applyBorder="0" applyAlignment="0" applyProtection="0"/>
    <xf numFmtId="0" fontId="37" fillId="3" borderId="0" applyNumberFormat="0" applyBorder="0" applyAlignment="0" applyProtection="0"/>
    <xf numFmtId="0" fontId="38" fillId="12" borderId="0" applyNumberFormat="0" applyBorder="0" applyAlignment="0" applyProtection="0"/>
    <xf numFmtId="0" fontId="39" fillId="13" borderId="1" applyNumberFormat="0" applyAlignment="0" applyProtection="0"/>
    <xf numFmtId="0" fontId="40" fillId="10" borderId="2" applyNumberFormat="0" applyAlignment="0" applyProtection="0"/>
    <xf numFmtId="0" fontId="41" fillId="0" borderId="3" applyNumberFormat="0" applyFill="0" applyAlignment="0" applyProtection="0"/>
    <xf numFmtId="0" fontId="54" fillId="0" borderId="0"/>
    <xf numFmtId="0" fontId="42" fillId="0" borderId="0" applyNumberFormat="0" applyFill="0" applyBorder="0" applyAlignment="0" applyProtection="0"/>
    <xf numFmtId="0" fontId="37" fillId="6" borderId="0" applyNumberFormat="0" applyBorder="0" applyAlignment="0" applyProtection="0"/>
    <xf numFmtId="0" fontId="37" fillId="14" borderId="0" applyNumberFormat="0" applyBorder="0" applyAlignment="0" applyProtection="0"/>
    <xf numFmtId="0" fontId="37" fillId="15" borderId="0" applyNumberFormat="0" applyBorder="0" applyAlignment="0" applyProtection="0"/>
    <xf numFmtId="0" fontId="37" fillId="16" borderId="0" applyNumberFormat="0" applyBorder="0" applyAlignment="0" applyProtection="0"/>
    <xf numFmtId="0" fontId="37" fillId="11" borderId="0" applyNumberFormat="0" applyBorder="0" applyAlignment="0" applyProtection="0"/>
    <xf numFmtId="0" fontId="37" fillId="17" borderId="0" applyNumberFormat="0" applyBorder="0" applyAlignment="0" applyProtection="0"/>
    <xf numFmtId="0" fontId="43" fillId="3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>
      <alignment vertical="top"/>
      <protection locked="0"/>
    </xf>
    <xf numFmtId="0" fontId="44" fillId="18" borderId="0" applyNumberFormat="0" applyBorder="0" applyAlignment="0" applyProtection="0"/>
    <xf numFmtId="0" fontId="45" fillId="8" borderId="0" applyNumberFormat="0" applyBorder="0" applyAlignment="0" applyProtection="0"/>
    <xf numFmtId="0" fontId="11" fillId="0" borderId="0"/>
    <xf numFmtId="0" fontId="7" fillId="0" borderId="0"/>
    <xf numFmtId="0" fontId="7" fillId="0" borderId="0"/>
    <xf numFmtId="0" fontId="35" fillId="0" borderId="0"/>
    <xf numFmtId="0" fontId="7" fillId="0" borderId="0">
      <alignment textRotation="255" wrapText="1"/>
    </xf>
    <xf numFmtId="0" fontId="7" fillId="4" borderId="4" applyNumberFormat="0" applyFont="0" applyAlignment="0" applyProtection="0"/>
    <xf numFmtId="0" fontId="46" fillId="13" borderId="5" applyNumberFormat="0" applyAlignment="0" applyProtection="0"/>
    <xf numFmtId="0" fontId="4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50" fillId="0" borderId="6" applyNumberFormat="0" applyFill="0" applyAlignment="0" applyProtection="0"/>
    <xf numFmtId="0" fontId="51" fillId="0" borderId="6" applyNumberFormat="0" applyFill="0" applyAlignment="0" applyProtection="0"/>
    <xf numFmtId="0" fontId="42" fillId="0" borderId="7" applyNumberFormat="0" applyFill="0" applyAlignment="0" applyProtection="0"/>
    <xf numFmtId="0" fontId="49" fillId="0" borderId="0" applyNumberFormat="0" applyFill="0" applyBorder="0" applyAlignment="0" applyProtection="0"/>
    <xf numFmtId="0" fontId="52" fillId="0" borderId="8" applyNumberFormat="0" applyFill="0" applyAlignment="0" applyProtection="0"/>
    <xf numFmtId="172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74" fillId="0" borderId="0" applyNumberFormat="0" applyFill="0" applyBorder="0" applyAlignment="0" applyProtection="0"/>
    <xf numFmtId="0" fontId="1" fillId="0" borderId="0"/>
    <xf numFmtId="0" fontId="75" fillId="0" borderId="0"/>
  </cellStyleXfs>
  <cellXfs count="652">
    <xf numFmtId="0" fontId="0" fillId="0" borderId="0" xfId="0"/>
    <xf numFmtId="164" fontId="3" fillId="0" borderId="0" xfId="0" applyNumberFormat="1" applyFont="1" applyBorder="1" applyAlignment="1">
      <alignment vertical="center"/>
    </xf>
    <xf numFmtId="164" fontId="3" fillId="0" borderId="0" xfId="0" applyNumberFormat="1" applyFont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164" fontId="4" fillId="0" borderId="0" xfId="0" applyNumberFormat="1" applyFont="1" applyAlignment="1">
      <alignment vertical="center"/>
    </xf>
    <xf numFmtId="164" fontId="1" fillId="0" borderId="0" xfId="0" applyNumberFormat="1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Fill="1" applyBorder="1" applyAlignment="1">
      <alignment vertical="center"/>
    </xf>
    <xf numFmtId="164" fontId="5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164" fontId="6" fillId="0" borderId="0" xfId="0" applyNumberFormat="1" applyFont="1" applyAlignment="1">
      <alignment vertical="center"/>
    </xf>
    <xf numFmtId="164" fontId="3" fillId="0" borderId="9" xfId="0" applyNumberFormat="1" applyFont="1" applyBorder="1" applyAlignment="1">
      <alignment vertical="center"/>
    </xf>
    <xf numFmtId="164" fontId="3" fillId="0" borderId="10" xfId="0" applyNumberFormat="1" applyFont="1" applyBorder="1" applyAlignment="1">
      <alignment vertical="center"/>
    </xf>
    <xf numFmtId="164" fontId="9" fillId="19" borderId="11" xfId="0" applyNumberFormat="1" applyFont="1" applyFill="1" applyBorder="1" applyAlignment="1">
      <alignment horizontal="centerContinuous" vertical="center"/>
    </xf>
    <xf numFmtId="164" fontId="9" fillId="19" borderId="12" xfId="0" applyNumberFormat="1" applyFont="1" applyFill="1" applyBorder="1" applyAlignment="1">
      <alignment horizontal="centerContinuous" vertical="center"/>
    </xf>
    <xf numFmtId="164" fontId="9" fillId="19" borderId="13" xfId="0" applyNumberFormat="1" applyFont="1" applyFill="1" applyBorder="1" applyAlignment="1">
      <alignment horizontal="centerContinuous" vertical="center"/>
    </xf>
    <xf numFmtId="164" fontId="9" fillId="19" borderId="14" xfId="0" applyNumberFormat="1" applyFont="1" applyFill="1" applyBorder="1" applyAlignment="1">
      <alignment horizontal="center" vertical="center"/>
    </xf>
    <xf numFmtId="0" fontId="10" fillId="0" borderId="0" xfId="0" applyNumberFormat="1" applyFont="1" applyAlignment="1">
      <alignment vertical="center"/>
    </xf>
    <xf numFmtId="166" fontId="3" fillId="0" borderId="15" xfId="0" applyNumberFormat="1" applyFont="1" applyBorder="1" applyAlignment="1">
      <alignment vertical="center"/>
    </xf>
    <xf numFmtId="166" fontId="3" fillId="0" borderId="16" xfId="0" applyNumberFormat="1" applyFont="1" applyBorder="1" applyAlignment="1">
      <alignment vertical="center"/>
    </xf>
    <xf numFmtId="166" fontId="3" fillId="0" borderId="17" xfId="0" applyNumberFormat="1" applyFont="1" applyBorder="1" applyAlignment="1">
      <alignment vertical="center"/>
    </xf>
    <xf numFmtId="166" fontId="3" fillId="0" borderId="14" xfId="0" applyNumberFormat="1" applyFont="1" applyBorder="1" applyAlignment="1">
      <alignment vertical="center"/>
    </xf>
    <xf numFmtId="166" fontId="9" fillId="20" borderId="14" xfId="0" applyNumberFormat="1" applyFont="1" applyFill="1" applyBorder="1" applyAlignment="1">
      <alignment vertical="center"/>
    </xf>
    <xf numFmtId="166" fontId="9" fillId="21" borderId="14" xfId="0" applyNumberFormat="1" applyFont="1" applyFill="1" applyBorder="1" applyAlignment="1">
      <alignment vertical="center"/>
    </xf>
    <xf numFmtId="164" fontId="8" fillId="0" borderId="0" xfId="0" applyNumberFormat="1" applyFont="1" applyAlignment="1">
      <alignment vertical="center" wrapText="1"/>
    </xf>
    <xf numFmtId="164" fontId="3" fillId="0" borderId="17" xfId="0" applyNumberFormat="1" applyFont="1" applyBorder="1" applyAlignment="1">
      <alignment vertical="center"/>
    </xf>
    <xf numFmtId="164" fontId="3" fillId="19" borderId="17" xfId="0" applyNumberFormat="1" applyFont="1" applyFill="1" applyBorder="1" applyAlignment="1">
      <alignment vertical="center"/>
    </xf>
    <xf numFmtId="164" fontId="3" fillId="0" borderId="15" xfId="0" applyNumberFormat="1" applyFont="1" applyBorder="1" applyAlignment="1">
      <alignment vertical="center"/>
    </xf>
    <xf numFmtId="0" fontId="8" fillId="0" borderId="0" xfId="0" applyNumberFormat="1" applyFont="1" applyAlignment="1">
      <alignment vertical="center" wrapText="1"/>
    </xf>
    <xf numFmtId="164" fontId="9" fillId="21" borderId="14" xfId="0" applyNumberFormat="1" applyFont="1" applyFill="1" applyBorder="1" applyAlignment="1">
      <alignment horizontal="right" vertical="center"/>
    </xf>
    <xf numFmtId="164" fontId="9" fillId="21" borderId="17" xfId="0" applyNumberFormat="1" applyFont="1" applyFill="1" applyBorder="1" applyAlignment="1">
      <alignment horizontal="right" vertical="center"/>
    </xf>
    <xf numFmtId="164" fontId="9" fillId="21" borderId="12" xfId="0" applyNumberFormat="1" applyFont="1" applyFill="1" applyBorder="1" applyAlignment="1">
      <alignment horizontal="right" vertical="center"/>
    </xf>
    <xf numFmtId="164" fontId="3" fillId="19" borderId="18" xfId="0" applyNumberFormat="1" applyFont="1" applyFill="1" applyBorder="1" applyAlignment="1">
      <alignment vertical="center"/>
    </xf>
    <xf numFmtId="164" fontId="3" fillId="0" borderId="14" xfId="0" applyNumberFormat="1" applyFont="1" applyBorder="1" applyAlignment="1">
      <alignment vertical="center"/>
    </xf>
    <xf numFmtId="164" fontId="3" fillId="0" borderId="15" xfId="0" applyNumberFormat="1" applyFont="1" applyBorder="1" applyAlignment="1">
      <alignment horizontal="center" vertical="center"/>
    </xf>
    <xf numFmtId="164" fontId="10" fillId="0" borderId="0" xfId="0" applyNumberFormat="1" applyFont="1" applyAlignment="1">
      <alignment vertical="center"/>
    </xf>
    <xf numFmtId="164" fontId="8" fillId="19" borderId="14" xfId="0" applyNumberFormat="1" applyFont="1" applyFill="1" applyBorder="1" applyAlignment="1">
      <alignment horizontal="center" vertical="center"/>
    </xf>
    <xf numFmtId="164" fontId="3" fillId="19" borderId="14" xfId="0" applyNumberFormat="1" applyFont="1" applyFill="1" applyBorder="1" applyAlignment="1">
      <alignment vertical="center"/>
    </xf>
    <xf numFmtId="164" fontId="3" fillId="0" borderId="15" xfId="0" applyNumberFormat="1" applyFont="1" applyBorder="1" applyAlignment="1">
      <alignment vertical="center" wrapText="1"/>
    </xf>
    <xf numFmtId="166" fontId="9" fillId="20" borderId="15" xfId="0" applyNumberFormat="1" applyFont="1" applyFill="1" applyBorder="1" applyAlignment="1">
      <alignment vertical="center"/>
    </xf>
    <xf numFmtId="164" fontId="8" fillId="19" borderId="14" xfId="0" applyNumberFormat="1" applyFont="1" applyFill="1" applyBorder="1" applyAlignment="1">
      <alignment horizontal="center" vertical="center" wrapText="1"/>
    </xf>
    <xf numFmtId="164" fontId="3" fillId="0" borderId="17" xfId="0" applyNumberFormat="1" applyFont="1" applyBorder="1" applyAlignment="1">
      <alignment vertical="center" wrapText="1"/>
    </xf>
    <xf numFmtId="166" fontId="9" fillId="21" borderId="12" xfId="0" applyNumberFormat="1" applyFont="1" applyFill="1" applyBorder="1" applyAlignment="1">
      <alignment vertical="center"/>
    </xf>
    <xf numFmtId="164" fontId="9" fillId="0" borderId="0" xfId="0" applyNumberFormat="1" applyFont="1" applyAlignment="1">
      <alignment vertical="center"/>
    </xf>
    <xf numFmtId="165" fontId="3" fillId="0" borderId="16" xfId="0" applyNumberFormat="1" applyFont="1" applyBorder="1" applyAlignment="1">
      <alignment vertical="center"/>
    </xf>
    <xf numFmtId="164" fontId="9" fillId="21" borderId="13" xfId="0" applyNumberFormat="1" applyFont="1" applyFill="1" applyBorder="1" applyAlignment="1">
      <alignment horizontal="right" vertical="center"/>
    </xf>
    <xf numFmtId="164" fontId="9" fillId="19" borderId="14" xfId="0" applyNumberFormat="1" applyFont="1" applyFill="1" applyBorder="1" applyAlignment="1">
      <alignment horizontal="center" vertical="center" wrapText="1"/>
    </xf>
    <xf numFmtId="165" fontId="3" fillId="0" borderId="19" xfId="0" applyNumberFormat="1" applyFont="1" applyBorder="1" applyAlignment="1">
      <alignment vertical="center"/>
    </xf>
    <xf numFmtId="164" fontId="20" fillId="0" borderId="0" xfId="0" applyNumberFormat="1" applyFont="1" applyBorder="1" applyAlignment="1">
      <alignment horizontal="right" vertical="center"/>
    </xf>
    <xf numFmtId="165" fontId="3" fillId="0" borderId="20" xfId="0" applyNumberFormat="1" applyFont="1" applyBorder="1" applyAlignment="1">
      <alignment vertical="center"/>
    </xf>
    <xf numFmtId="164" fontId="9" fillId="21" borderId="20" xfId="0" applyNumberFormat="1" applyFont="1" applyFill="1" applyBorder="1" applyAlignment="1">
      <alignment vertical="center"/>
    </xf>
    <xf numFmtId="164" fontId="9" fillId="21" borderId="9" xfId="0" applyNumberFormat="1" applyFont="1" applyFill="1" applyBorder="1" applyAlignment="1">
      <alignment vertical="center"/>
    </xf>
    <xf numFmtId="164" fontId="9" fillId="21" borderId="10" xfId="0" applyNumberFormat="1" applyFont="1" applyFill="1" applyBorder="1" applyAlignment="1">
      <alignment horizontal="right" vertical="center"/>
    </xf>
    <xf numFmtId="166" fontId="9" fillId="21" borderId="17" xfId="0" applyNumberFormat="1" applyFont="1" applyFill="1" applyBorder="1" applyAlignment="1">
      <alignment vertical="center"/>
    </xf>
    <xf numFmtId="164" fontId="9" fillId="19" borderId="18" xfId="0" applyNumberFormat="1" applyFont="1" applyFill="1" applyBorder="1" applyAlignment="1">
      <alignment horizontal="center" vertical="center"/>
    </xf>
    <xf numFmtId="164" fontId="9" fillId="19" borderId="18" xfId="0" applyNumberFormat="1" applyFont="1" applyFill="1" applyBorder="1" applyAlignment="1">
      <alignment horizontal="center" vertical="center" wrapText="1"/>
    </xf>
    <xf numFmtId="166" fontId="16" fillId="21" borderId="14" xfId="0" applyNumberFormat="1" applyFont="1" applyFill="1" applyBorder="1" applyAlignment="1">
      <alignment vertical="center"/>
    </xf>
    <xf numFmtId="166" fontId="24" fillId="21" borderId="14" xfId="0" applyNumberFormat="1" applyFont="1" applyFill="1" applyBorder="1" applyAlignment="1">
      <alignment vertical="center"/>
    </xf>
    <xf numFmtId="166" fontId="25" fillId="21" borderId="14" xfId="0" applyNumberFormat="1" applyFont="1" applyFill="1" applyBorder="1" applyAlignment="1">
      <alignment vertical="center"/>
    </xf>
    <xf numFmtId="164" fontId="9" fillId="21" borderId="13" xfId="0" applyNumberFormat="1" applyFont="1" applyFill="1" applyBorder="1" applyAlignment="1">
      <alignment vertical="center"/>
    </xf>
    <xf numFmtId="164" fontId="26" fillId="19" borderId="14" xfId="0" applyNumberFormat="1" applyFont="1" applyFill="1" applyBorder="1" applyAlignment="1">
      <alignment horizontal="center" vertical="center" wrapText="1"/>
    </xf>
    <xf numFmtId="164" fontId="3" fillId="20" borderId="15" xfId="0" applyNumberFormat="1" applyFont="1" applyFill="1" applyBorder="1" applyAlignment="1">
      <alignment vertical="center"/>
    </xf>
    <xf numFmtId="164" fontId="3" fillId="20" borderId="17" xfId="0" applyNumberFormat="1" applyFont="1" applyFill="1" applyBorder="1" applyAlignment="1">
      <alignment vertical="center"/>
    </xf>
    <xf numFmtId="164" fontId="9" fillId="21" borderId="14" xfId="0" applyNumberFormat="1" applyFont="1" applyFill="1" applyBorder="1" applyAlignment="1">
      <alignment vertical="center"/>
    </xf>
    <xf numFmtId="164" fontId="16" fillId="21" borderId="14" xfId="0" applyNumberFormat="1" applyFont="1" applyFill="1" applyBorder="1" applyAlignment="1">
      <alignment vertical="center"/>
    </xf>
    <xf numFmtId="164" fontId="24" fillId="21" borderId="14" xfId="0" applyNumberFormat="1" applyFont="1" applyFill="1" applyBorder="1" applyAlignment="1">
      <alignment vertical="center"/>
    </xf>
    <xf numFmtId="164" fontId="3" fillId="0" borderId="0" xfId="0" applyNumberFormat="1" applyFont="1" applyBorder="1" applyAlignment="1">
      <alignment horizontal="centerContinuous" vertical="center" wrapText="1"/>
    </xf>
    <xf numFmtId="164" fontId="10" fillId="0" borderId="0" xfId="0" applyNumberFormat="1" applyFont="1" applyFill="1" applyAlignment="1">
      <alignment vertical="center"/>
    </xf>
    <xf numFmtId="164" fontId="9" fillId="0" borderId="0" xfId="0" applyNumberFormat="1" applyFont="1" applyFill="1" applyAlignment="1">
      <alignment vertical="center"/>
    </xf>
    <xf numFmtId="164" fontId="14" fillId="19" borderId="14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Alignment="1">
      <alignment vertical="center"/>
    </xf>
    <xf numFmtId="164" fontId="1" fillId="0" borderId="0" xfId="0" applyNumberFormat="1" applyFont="1" applyFill="1" applyAlignment="1">
      <alignment vertical="center"/>
    </xf>
    <xf numFmtId="164" fontId="18" fillId="0" borderId="0" xfId="32" applyNumberFormat="1" applyFont="1" applyFill="1" applyBorder="1" applyAlignment="1" applyProtection="1">
      <alignment horizontal="left" vertical="center"/>
    </xf>
    <xf numFmtId="166" fontId="3" fillId="0" borderId="22" xfId="0" applyNumberFormat="1" applyFont="1" applyBorder="1" applyAlignment="1">
      <alignment vertical="center"/>
    </xf>
    <xf numFmtId="164" fontId="3" fillId="0" borderId="22" xfId="0" applyNumberFormat="1" applyFont="1" applyBorder="1" applyAlignment="1">
      <alignment vertical="center"/>
    </xf>
    <xf numFmtId="164" fontId="3" fillId="0" borderId="0" xfId="0" applyNumberFormat="1" applyFont="1" applyAlignment="1">
      <alignment horizontal="right" vertical="center"/>
    </xf>
    <xf numFmtId="166" fontId="9" fillId="0" borderId="0" xfId="0" applyNumberFormat="1" applyFont="1" applyFill="1" applyBorder="1" applyAlignment="1">
      <alignment vertical="center"/>
    </xf>
    <xf numFmtId="164" fontId="11" fillId="0" borderId="0" xfId="0" applyNumberFormat="1" applyFont="1" applyFill="1" applyAlignment="1">
      <alignment vertical="center"/>
    </xf>
    <xf numFmtId="166" fontId="3" fillId="20" borderId="15" xfId="0" applyNumberFormat="1" applyFont="1" applyFill="1" applyBorder="1" applyAlignment="1">
      <alignment vertical="center"/>
    </xf>
    <xf numFmtId="166" fontId="9" fillId="20" borderId="24" xfId="0" applyNumberFormat="1" applyFont="1" applyFill="1" applyBorder="1" applyAlignment="1">
      <alignment horizontal="right" vertical="center"/>
    </xf>
    <xf numFmtId="166" fontId="3" fillId="0" borderId="16" xfId="0" applyNumberFormat="1" applyFont="1" applyBorder="1" applyAlignment="1">
      <alignment horizontal="right" vertical="center"/>
    </xf>
    <xf numFmtId="166" fontId="9" fillId="20" borderId="23" xfId="0" applyNumberFormat="1" applyFont="1" applyFill="1" applyBorder="1" applyAlignment="1">
      <alignment horizontal="right" vertical="center"/>
    </xf>
    <xf numFmtId="166" fontId="3" fillId="0" borderId="17" xfId="0" applyNumberFormat="1" applyFont="1" applyBorder="1" applyAlignment="1">
      <alignment horizontal="right" vertical="center"/>
    </xf>
    <xf numFmtId="166" fontId="9" fillId="21" borderId="14" xfId="0" applyNumberFormat="1" applyFont="1" applyFill="1" applyBorder="1" applyAlignment="1">
      <alignment horizontal="right" vertical="center"/>
    </xf>
    <xf numFmtId="164" fontId="27" fillId="0" borderId="0" xfId="0" applyNumberFormat="1" applyFont="1" applyAlignment="1">
      <alignment vertical="center"/>
    </xf>
    <xf numFmtId="164" fontId="1" fillId="0" borderId="0" xfId="0" applyNumberFormat="1" applyFont="1" applyAlignment="1"/>
    <xf numFmtId="164" fontId="17" fillId="0" borderId="0" xfId="0" applyNumberFormat="1" applyFont="1" applyBorder="1" applyAlignment="1">
      <alignment horizontal="left"/>
    </xf>
    <xf numFmtId="164" fontId="4" fillId="0" borderId="0" xfId="0" applyNumberFormat="1" applyFont="1" applyAlignment="1"/>
    <xf numFmtId="0" fontId="0" fillId="0" borderId="0" xfId="0" applyAlignment="1"/>
    <xf numFmtId="164" fontId="3" fillId="0" borderId="0" xfId="0" applyNumberFormat="1" applyFont="1" applyFill="1" applyBorder="1" applyAlignment="1">
      <alignment horizontal="centerContinuous" vertical="center" wrapText="1"/>
    </xf>
    <xf numFmtId="164" fontId="28" fillId="19" borderId="14" xfId="0" applyNumberFormat="1" applyFont="1" applyFill="1" applyBorder="1" applyAlignment="1">
      <alignment horizontal="center" vertical="center"/>
    </xf>
    <xf numFmtId="166" fontId="29" fillId="0" borderId="15" xfId="0" applyNumberFormat="1" applyFont="1" applyBorder="1" applyAlignment="1">
      <alignment vertical="center"/>
    </xf>
    <xf numFmtId="166" fontId="30" fillId="21" borderId="14" xfId="0" applyNumberFormat="1" applyFont="1" applyFill="1" applyBorder="1" applyAlignment="1">
      <alignment vertical="center"/>
    </xf>
    <xf numFmtId="166" fontId="29" fillId="0" borderId="23" xfId="0" quotePrefix="1" applyNumberFormat="1" applyFont="1" applyBorder="1" applyAlignment="1">
      <alignment vertical="center"/>
    </xf>
    <xf numFmtId="166" fontId="29" fillId="20" borderId="15" xfId="0" applyNumberFormat="1" applyFont="1" applyFill="1" applyBorder="1" applyAlignment="1">
      <alignment vertical="center"/>
    </xf>
    <xf numFmtId="1" fontId="3" fillId="0" borderId="0" xfId="0" applyNumberFormat="1" applyFont="1" applyAlignment="1">
      <alignment vertical="center"/>
    </xf>
    <xf numFmtId="164" fontId="14" fillId="19" borderId="14" xfId="0" applyNumberFormat="1" applyFont="1" applyFill="1" applyBorder="1" applyAlignment="1">
      <alignment horizontal="center" vertical="center"/>
    </xf>
    <xf numFmtId="164" fontId="26" fillId="0" borderId="0" xfId="0" applyNumberFormat="1" applyFont="1" applyAlignment="1">
      <alignment vertical="center"/>
    </xf>
    <xf numFmtId="164" fontId="11" fillId="0" borderId="0" xfId="0" applyNumberFormat="1" applyFont="1" applyBorder="1" applyAlignment="1">
      <alignment vertical="center"/>
    </xf>
    <xf numFmtId="165" fontId="3" fillId="0" borderId="25" xfId="0" applyNumberFormat="1" applyFont="1" applyBorder="1" applyAlignment="1">
      <alignment vertical="center"/>
    </xf>
    <xf numFmtId="165" fontId="3" fillId="0" borderId="18" xfId="0" applyNumberFormat="1" applyFont="1" applyBorder="1" applyAlignment="1">
      <alignment vertical="center"/>
    </xf>
    <xf numFmtId="166" fontId="32" fillId="21" borderId="14" xfId="0" applyNumberFormat="1" applyFont="1" applyFill="1" applyBorder="1" applyAlignment="1">
      <alignment vertical="center"/>
    </xf>
    <xf numFmtId="165" fontId="3" fillId="0" borderId="23" xfId="0" applyNumberFormat="1" applyFont="1" applyBorder="1" applyAlignment="1">
      <alignment vertical="center"/>
    </xf>
    <xf numFmtId="166" fontId="3" fillId="0" borderId="23" xfId="0" applyNumberFormat="1" applyFont="1" applyBorder="1" applyAlignment="1">
      <alignment vertical="center"/>
    </xf>
    <xf numFmtId="166" fontId="3" fillId="0" borderId="18" xfId="0" applyNumberFormat="1" applyFont="1" applyBorder="1" applyAlignment="1">
      <alignment vertical="center"/>
    </xf>
    <xf numFmtId="164" fontId="3" fillId="0" borderId="26" xfId="0" applyNumberFormat="1" applyFont="1" applyBorder="1" applyAlignment="1">
      <alignment vertical="center"/>
    </xf>
    <xf numFmtId="164" fontId="3" fillId="0" borderId="27" xfId="0" applyNumberFormat="1" applyFont="1" applyBorder="1" applyAlignment="1">
      <alignment vertical="center"/>
    </xf>
    <xf numFmtId="166" fontId="9" fillId="20" borderId="18" xfId="0" applyNumberFormat="1" applyFont="1" applyFill="1" applyBorder="1" applyAlignment="1">
      <alignment vertical="center"/>
    </xf>
    <xf numFmtId="164" fontId="3" fillId="0" borderId="18" xfId="0" applyNumberFormat="1" applyFont="1" applyBorder="1" applyAlignment="1">
      <alignment vertical="center"/>
    </xf>
    <xf numFmtId="164" fontId="3" fillId="20" borderId="18" xfId="0" applyNumberFormat="1" applyFont="1" applyFill="1" applyBorder="1" applyAlignment="1">
      <alignment vertical="center"/>
    </xf>
    <xf numFmtId="165" fontId="3" fillId="0" borderId="28" xfId="0" applyNumberFormat="1" applyFont="1" applyBorder="1" applyAlignment="1">
      <alignment vertical="center"/>
    </xf>
    <xf numFmtId="164" fontId="3" fillId="0" borderId="29" xfId="0" applyNumberFormat="1" applyFont="1" applyBorder="1" applyAlignment="1">
      <alignment vertical="center"/>
    </xf>
    <xf numFmtId="164" fontId="3" fillId="0" borderId="30" xfId="0" applyNumberFormat="1" applyFont="1" applyBorder="1" applyAlignment="1">
      <alignment vertical="center"/>
    </xf>
    <xf numFmtId="164" fontId="3" fillId="20" borderId="23" xfId="0" applyNumberFormat="1" applyFont="1" applyFill="1" applyBorder="1" applyAlignment="1">
      <alignment vertical="center"/>
    </xf>
    <xf numFmtId="166" fontId="9" fillId="20" borderId="23" xfId="0" applyNumberFormat="1" applyFont="1" applyFill="1" applyBorder="1" applyAlignment="1">
      <alignment vertical="center"/>
    </xf>
    <xf numFmtId="164" fontId="3" fillId="0" borderId="28" xfId="0" applyNumberFormat="1" applyFont="1" applyBorder="1" applyAlignment="1">
      <alignment vertical="center"/>
    </xf>
    <xf numFmtId="164" fontId="3" fillId="0" borderId="23" xfId="0" applyNumberFormat="1" applyFont="1" applyBorder="1" applyAlignment="1">
      <alignment vertical="center"/>
    </xf>
    <xf numFmtId="164" fontId="3" fillId="20" borderId="22" xfId="0" applyNumberFormat="1" applyFont="1" applyFill="1" applyBorder="1" applyAlignment="1">
      <alignment vertical="center"/>
    </xf>
    <xf numFmtId="164" fontId="3" fillId="0" borderId="17" xfId="0" applyNumberFormat="1" applyFont="1" applyBorder="1" applyAlignment="1">
      <alignment horizontal="center" vertical="center"/>
    </xf>
    <xf numFmtId="164" fontId="3" fillId="0" borderId="23" xfId="0" quotePrefix="1" applyNumberFormat="1" applyFont="1" applyBorder="1" applyAlignment="1">
      <alignment horizontal="center" vertical="center"/>
    </xf>
    <xf numFmtId="166" fontId="3" fillId="0" borderId="23" xfId="0" quotePrefix="1" applyNumberFormat="1" applyFont="1" applyBorder="1" applyAlignment="1">
      <alignment vertical="center"/>
    </xf>
    <xf numFmtId="166" fontId="3" fillId="20" borderId="23" xfId="0" quotePrefix="1" applyNumberFormat="1" applyFont="1" applyFill="1" applyBorder="1" applyAlignment="1">
      <alignment vertical="center"/>
    </xf>
    <xf numFmtId="166" fontId="29" fillId="20" borderId="23" xfId="0" quotePrefix="1" applyNumberFormat="1" applyFont="1" applyFill="1" applyBorder="1" applyAlignment="1">
      <alignment vertical="center"/>
    </xf>
    <xf numFmtId="164" fontId="3" fillId="0" borderId="23" xfId="0" applyNumberFormat="1" applyFont="1" applyBorder="1" applyAlignment="1">
      <alignment horizontal="center" vertical="center"/>
    </xf>
    <xf numFmtId="166" fontId="3" fillId="0" borderId="18" xfId="0" applyNumberFormat="1" applyFont="1" applyBorder="1" applyAlignment="1">
      <alignment horizontal="right" vertical="center"/>
    </xf>
    <xf numFmtId="166" fontId="9" fillId="20" borderId="18" xfId="0" applyNumberFormat="1" applyFont="1" applyFill="1" applyBorder="1" applyAlignment="1">
      <alignment horizontal="right" vertical="center"/>
    </xf>
    <xf numFmtId="164" fontId="3" fillId="0" borderId="18" xfId="0" applyNumberFormat="1" applyFont="1" applyBorder="1" applyAlignment="1">
      <alignment vertical="center" wrapText="1"/>
    </xf>
    <xf numFmtId="166" fontId="3" fillId="0" borderId="23" xfId="0" applyNumberFormat="1" applyFont="1" applyBorder="1" applyAlignment="1">
      <alignment horizontal="right" vertical="center"/>
    </xf>
    <xf numFmtId="166" fontId="3" fillId="0" borderId="23" xfId="0" quotePrefix="1" applyNumberFormat="1" applyFont="1" applyBorder="1" applyAlignment="1">
      <alignment horizontal="right" vertical="center"/>
    </xf>
    <xf numFmtId="164" fontId="3" fillId="0" borderId="23" xfId="0" applyNumberFormat="1" applyFont="1" applyBorder="1" applyAlignment="1">
      <alignment vertical="center" wrapText="1"/>
    </xf>
    <xf numFmtId="166" fontId="9" fillId="20" borderId="22" xfId="0" applyNumberFormat="1" applyFont="1" applyFill="1" applyBorder="1" applyAlignment="1">
      <alignment vertical="center"/>
    </xf>
    <xf numFmtId="164" fontId="9" fillId="19" borderId="25" xfId="0" applyNumberFormat="1" applyFont="1" applyFill="1" applyBorder="1" applyAlignment="1">
      <alignment horizontal="center" vertical="center"/>
    </xf>
    <xf numFmtId="164" fontId="3" fillId="0" borderId="23" xfId="0" applyNumberFormat="1" applyFont="1" applyFill="1" applyBorder="1" applyAlignment="1">
      <alignment vertical="center"/>
    </xf>
    <xf numFmtId="0" fontId="8" fillId="0" borderId="0" xfId="0" applyNumberFormat="1" applyFont="1" applyAlignment="1">
      <alignment horizontal="left" vertical="center" wrapText="1"/>
    </xf>
    <xf numFmtId="164" fontId="31" fillId="0" borderId="0" xfId="0" applyNumberFormat="1" applyFont="1" applyAlignment="1">
      <alignment vertical="center"/>
    </xf>
    <xf numFmtId="164" fontId="11" fillId="0" borderId="9" xfId="0" applyNumberFormat="1" applyFont="1" applyBorder="1" applyAlignment="1">
      <alignment vertical="center"/>
    </xf>
    <xf numFmtId="164" fontId="9" fillId="21" borderId="11" xfId="0" applyNumberFormat="1" applyFont="1" applyFill="1" applyBorder="1" applyAlignment="1">
      <alignment horizontal="right" vertical="center"/>
    </xf>
    <xf numFmtId="164" fontId="27" fillId="0" borderId="0" xfId="0" applyNumberFormat="1" applyFont="1" applyFill="1" applyAlignment="1">
      <alignment vertical="center"/>
    </xf>
    <xf numFmtId="169" fontId="8" fillId="21" borderId="14" xfId="0" applyNumberFormat="1" applyFont="1" applyFill="1" applyBorder="1" applyAlignment="1">
      <alignment vertical="center"/>
    </xf>
    <xf numFmtId="164" fontId="55" fillId="0" borderId="0" xfId="0" applyNumberFormat="1" applyFont="1" applyBorder="1" applyAlignment="1">
      <alignment vertical="center"/>
    </xf>
    <xf numFmtId="164" fontId="55" fillId="0" borderId="0" xfId="0" applyNumberFormat="1" applyFont="1" applyAlignment="1">
      <alignment vertical="center"/>
    </xf>
    <xf numFmtId="164" fontId="55" fillId="0" borderId="0" xfId="0" applyNumberFormat="1" applyFont="1" applyFill="1" applyBorder="1" applyAlignment="1">
      <alignment vertical="center"/>
    </xf>
    <xf numFmtId="164" fontId="56" fillId="0" borderId="0" xfId="0" applyNumberFormat="1" applyFont="1" applyAlignment="1">
      <alignment vertical="center"/>
    </xf>
    <xf numFmtId="164" fontId="9" fillId="19" borderId="25" xfId="0" applyNumberFormat="1" applyFont="1" applyFill="1" applyBorder="1" applyAlignment="1">
      <alignment horizontal="centerContinuous" vertical="center"/>
    </xf>
    <xf numFmtId="164" fontId="8" fillId="19" borderId="26" xfId="0" applyNumberFormat="1" applyFont="1" applyFill="1" applyBorder="1" applyAlignment="1">
      <alignment horizontal="centerContinuous" vertical="center"/>
    </xf>
    <xf numFmtId="164" fontId="57" fillId="19" borderId="26" xfId="0" applyNumberFormat="1" applyFont="1" applyFill="1" applyBorder="1" applyAlignment="1">
      <alignment horizontal="centerContinuous" vertical="center"/>
    </xf>
    <xf numFmtId="164" fontId="58" fillId="19" borderId="27" xfId="0" applyNumberFormat="1" applyFont="1" applyFill="1" applyBorder="1" applyAlignment="1">
      <alignment horizontal="centerContinuous" vertical="center"/>
    </xf>
    <xf numFmtId="164" fontId="8" fillId="19" borderId="27" xfId="0" applyNumberFormat="1" applyFont="1" applyFill="1" applyBorder="1" applyAlignment="1">
      <alignment horizontal="centerContinuous" vertical="center"/>
    </xf>
    <xf numFmtId="164" fontId="55" fillId="19" borderId="11" xfId="0" applyNumberFormat="1" applyFont="1" applyFill="1" applyBorder="1" applyAlignment="1">
      <alignment horizontal="centerContinuous" vertical="center"/>
    </xf>
    <xf numFmtId="164" fontId="55" fillId="19" borderId="12" xfId="0" applyNumberFormat="1" applyFont="1" applyFill="1" applyBorder="1" applyAlignment="1">
      <alignment horizontal="centerContinuous" vertical="center"/>
    </xf>
    <xf numFmtId="164" fontId="9" fillId="20" borderId="13" xfId="0" applyNumberFormat="1" applyFont="1" applyFill="1" applyBorder="1" applyAlignment="1">
      <alignment horizontal="left" vertical="center"/>
    </xf>
    <xf numFmtId="164" fontId="9" fillId="20" borderId="11" xfId="0" applyNumberFormat="1" applyFont="1" applyFill="1" applyBorder="1" applyAlignment="1">
      <alignment horizontal="centerContinuous" vertical="center"/>
    </xf>
    <xf numFmtId="164" fontId="9" fillId="20" borderId="12" xfId="0" applyNumberFormat="1" applyFont="1" applyFill="1" applyBorder="1" applyAlignment="1">
      <alignment horizontal="centerContinuous" vertical="center"/>
    </xf>
    <xf numFmtId="164" fontId="9" fillId="20" borderId="14" xfId="0" applyNumberFormat="1" applyFont="1" applyFill="1" applyBorder="1" applyAlignment="1">
      <alignment horizontal="centerContinuous" vertical="center"/>
    </xf>
    <xf numFmtId="164" fontId="55" fillId="0" borderId="0" xfId="0" applyNumberFormat="1" applyFont="1" applyFill="1" applyAlignment="1">
      <alignment vertical="center"/>
    </xf>
    <xf numFmtId="164" fontId="55" fillId="0" borderId="16" xfId="0" applyNumberFormat="1" applyFont="1" applyFill="1" applyBorder="1" applyAlignment="1">
      <alignment vertical="center"/>
    </xf>
    <xf numFmtId="164" fontId="55" fillId="0" borderId="36" xfId="0" applyNumberFormat="1" applyFont="1" applyBorder="1" applyAlignment="1">
      <alignment vertical="center"/>
    </xf>
    <xf numFmtId="164" fontId="55" fillId="0" borderId="22" xfId="0" applyNumberFormat="1" applyFont="1" applyFill="1" applyBorder="1" applyAlignment="1">
      <alignment vertical="center"/>
    </xf>
    <xf numFmtId="164" fontId="9" fillId="20" borderId="13" xfId="0" applyNumberFormat="1" applyFont="1" applyFill="1" applyBorder="1" applyAlignment="1">
      <alignment vertical="center"/>
    </xf>
    <xf numFmtId="164" fontId="55" fillId="0" borderId="26" xfId="0" applyNumberFormat="1" applyFont="1" applyBorder="1" applyAlignment="1">
      <alignment vertical="center"/>
    </xf>
    <xf numFmtId="164" fontId="55" fillId="0" borderId="27" xfId="0" applyNumberFormat="1" applyFont="1" applyBorder="1" applyAlignment="1">
      <alignment vertical="center"/>
    </xf>
    <xf numFmtId="164" fontId="55" fillId="0" borderId="18" xfId="0" applyNumberFormat="1" applyFont="1" applyFill="1" applyBorder="1" applyAlignment="1">
      <alignment vertical="center"/>
    </xf>
    <xf numFmtId="164" fontId="55" fillId="0" borderId="29" xfId="0" applyNumberFormat="1" applyFont="1" applyBorder="1" applyAlignment="1">
      <alignment vertical="center"/>
    </xf>
    <xf numFmtId="164" fontId="55" fillId="0" borderId="23" xfId="0" applyNumberFormat="1" applyFont="1" applyFill="1" applyBorder="1" applyAlignment="1">
      <alignment vertical="center"/>
    </xf>
    <xf numFmtId="164" fontId="59" fillId="0" borderId="10" xfId="0" applyNumberFormat="1" applyFont="1" applyBorder="1" applyAlignment="1">
      <alignment horizontal="center" vertical="center"/>
    </xf>
    <xf numFmtId="168" fontId="59" fillId="0" borderId="17" xfId="0" applyNumberFormat="1" applyFont="1" applyFill="1" applyBorder="1" applyAlignment="1">
      <alignment vertical="center"/>
    </xf>
    <xf numFmtId="164" fontId="10" fillId="0" borderId="0" xfId="0" applyNumberFormat="1" applyFont="1" applyFill="1" applyBorder="1" applyAlignment="1">
      <alignment vertical="center"/>
    </xf>
    <xf numFmtId="10" fontId="59" fillId="0" borderId="0" xfId="0" applyNumberFormat="1" applyFont="1" applyFill="1" applyBorder="1" applyAlignment="1">
      <alignment vertical="center"/>
    </xf>
    <xf numFmtId="164" fontId="10" fillId="0" borderId="0" xfId="0" applyNumberFormat="1" applyFont="1" applyFill="1" applyBorder="1" applyAlignment="1"/>
    <xf numFmtId="164" fontId="8" fillId="19" borderId="12" xfId="0" applyNumberFormat="1" applyFont="1" applyFill="1" applyBorder="1" applyAlignment="1">
      <alignment horizontal="centerContinuous" vertical="center"/>
    </xf>
    <xf numFmtId="164" fontId="8" fillId="19" borderId="13" xfId="0" applyNumberFormat="1" applyFont="1" applyFill="1" applyBorder="1" applyAlignment="1">
      <alignment horizontal="centerContinuous" vertical="center"/>
    </xf>
    <xf numFmtId="164" fontId="14" fillId="20" borderId="14" xfId="0" applyNumberFormat="1" applyFont="1" applyFill="1" applyBorder="1" applyAlignment="1">
      <alignment horizontal="center" vertical="center"/>
    </xf>
    <xf numFmtId="164" fontId="55" fillId="0" borderId="21" xfId="0" applyNumberFormat="1" applyFont="1" applyBorder="1" applyAlignment="1">
      <alignment vertical="center"/>
    </xf>
    <xf numFmtId="164" fontId="55" fillId="0" borderId="24" xfId="0" applyNumberFormat="1" applyFont="1" applyFill="1" applyBorder="1" applyAlignment="1">
      <alignment vertical="center"/>
    </xf>
    <xf numFmtId="164" fontId="9" fillId="20" borderId="11" xfId="0" applyNumberFormat="1" applyFont="1" applyFill="1" applyBorder="1" applyAlignment="1">
      <alignment horizontal="center" vertical="center"/>
    </xf>
    <xf numFmtId="164" fontId="60" fillId="0" borderId="0" xfId="0" applyNumberFormat="1" applyFont="1" applyFill="1" applyBorder="1" applyAlignment="1">
      <alignment vertical="center"/>
    </xf>
    <xf numFmtId="164" fontId="10" fillId="0" borderId="0" xfId="0" applyNumberFormat="1" applyFont="1" applyFill="1" applyBorder="1" applyAlignment="1">
      <alignment vertical="top"/>
    </xf>
    <xf numFmtId="164" fontId="26" fillId="0" borderId="0" xfId="0" applyNumberFormat="1" applyFont="1" applyFill="1" applyAlignment="1">
      <alignment vertical="center"/>
    </xf>
    <xf numFmtId="164" fontId="20" fillId="0" borderId="28" xfId="0" applyNumberFormat="1" applyFont="1" applyFill="1" applyBorder="1" applyAlignment="1">
      <alignment vertical="center"/>
    </xf>
    <xf numFmtId="164" fontId="61" fillId="0" borderId="23" xfId="0" applyNumberFormat="1" applyFont="1" applyFill="1" applyBorder="1" applyAlignment="1">
      <alignment vertical="center"/>
    </xf>
    <xf numFmtId="164" fontId="20" fillId="0" borderId="19" xfId="0" applyNumberFormat="1" applyFont="1" applyBorder="1" applyAlignment="1">
      <alignment vertical="center"/>
    </xf>
    <xf numFmtId="164" fontId="61" fillId="0" borderId="24" xfId="0" applyNumberFormat="1" applyFont="1" applyFill="1" applyBorder="1" applyAlignment="1">
      <alignment vertical="center"/>
    </xf>
    <xf numFmtId="164" fontId="3" fillId="0" borderId="18" xfId="0" applyNumberFormat="1" applyFont="1" applyFill="1" applyBorder="1" applyAlignment="1">
      <alignment vertical="center"/>
    </xf>
    <xf numFmtId="164" fontId="20" fillId="0" borderId="20" xfId="0" applyNumberFormat="1" applyFont="1" applyBorder="1" applyAlignment="1">
      <alignment vertical="center"/>
    </xf>
    <xf numFmtId="164" fontId="55" fillId="0" borderId="9" xfId="0" applyNumberFormat="1" applyFont="1" applyBorder="1" applyAlignment="1">
      <alignment vertical="center"/>
    </xf>
    <xf numFmtId="164" fontId="55" fillId="0" borderId="10" xfId="0" applyNumberFormat="1" applyFont="1" applyBorder="1" applyAlignment="1">
      <alignment vertical="center"/>
    </xf>
    <xf numFmtId="164" fontId="61" fillId="0" borderId="17" xfId="0" applyNumberFormat="1" applyFont="1" applyFill="1" applyBorder="1" applyAlignment="1">
      <alignment vertical="center"/>
    </xf>
    <xf numFmtId="164" fontId="16" fillId="0" borderId="0" xfId="0" applyNumberFormat="1" applyFont="1" applyFill="1" applyAlignment="1">
      <alignment vertical="center"/>
    </xf>
    <xf numFmtId="164" fontId="19" fillId="0" borderId="0" xfId="0" applyNumberFormat="1" applyFont="1" applyFill="1" applyAlignment="1">
      <alignment vertical="center"/>
    </xf>
    <xf numFmtId="164" fontId="8" fillId="19" borderId="11" xfId="0" applyNumberFormat="1" applyFont="1" applyFill="1" applyBorder="1" applyAlignment="1">
      <alignment horizontal="centerContinuous" vertical="center"/>
    </xf>
    <xf numFmtId="164" fontId="62" fillId="0" borderId="0" xfId="0" applyNumberFormat="1" applyFont="1" applyAlignment="1">
      <alignment vertical="center"/>
    </xf>
    <xf numFmtId="164" fontId="55" fillId="0" borderId="21" xfId="0" applyNumberFormat="1" applyFont="1" applyFill="1" applyBorder="1" applyAlignment="1">
      <alignment vertical="center"/>
    </xf>
    <xf numFmtId="164" fontId="3" fillId="0" borderId="24" xfId="0" applyNumberFormat="1" applyFont="1" applyFill="1" applyBorder="1" applyAlignment="1">
      <alignment horizontal="right" vertical="center"/>
    </xf>
    <xf numFmtId="164" fontId="62" fillId="0" borderId="0" xfId="0" applyNumberFormat="1" applyFont="1" applyFill="1" applyAlignment="1">
      <alignment vertical="center"/>
    </xf>
    <xf numFmtId="164" fontId="3" fillId="0" borderId="28" xfId="0" applyNumberFormat="1" applyFont="1" applyFill="1" applyBorder="1" applyAlignment="1">
      <alignment vertical="center"/>
    </xf>
    <xf numFmtId="164" fontId="9" fillId="0" borderId="29" xfId="0" applyNumberFormat="1" applyFont="1" applyFill="1" applyBorder="1" applyAlignment="1">
      <alignment horizontal="center" vertical="center"/>
    </xf>
    <xf numFmtId="164" fontId="3" fillId="0" borderId="23" xfId="0" applyNumberFormat="1" applyFont="1" applyFill="1" applyBorder="1" applyAlignment="1">
      <alignment horizontal="right" vertical="center"/>
    </xf>
    <xf numFmtId="164" fontId="55" fillId="0" borderId="23" xfId="0" applyNumberFormat="1" applyFont="1" applyFill="1" applyBorder="1" applyAlignment="1">
      <alignment horizontal="right" vertical="center"/>
    </xf>
    <xf numFmtId="164" fontId="55" fillId="0" borderId="29" xfId="0" applyNumberFormat="1" applyFont="1" applyFill="1" applyBorder="1" applyAlignment="1">
      <alignment vertical="center"/>
    </xf>
    <xf numFmtId="164" fontId="9" fillId="21" borderId="12" xfId="0" applyNumberFormat="1" applyFont="1" applyFill="1" applyBorder="1" applyAlignment="1">
      <alignment vertical="center"/>
    </xf>
    <xf numFmtId="164" fontId="11" fillId="0" borderId="0" xfId="0" applyNumberFormat="1" applyFont="1" applyAlignment="1">
      <alignment vertical="center"/>
    </xf>
    <xf numFmtId="164" fontId="3" fillId="19" borderId="12" xfId="0" applyNumberFormat="1" applyFont="1" applyFill="1" applyBorder="1" applyAlignment="1">
      <alignment horizontal="centerContinuous" vertical="center"/>
    </xf>
    <xf numFmtId="164" fontId="9" fillId="0" borderId="45" xfId="0" applyNumberFormat="1" applyFont="1" applyFill="1" applyBorder="1" applyAlignment="1">
      <alignment horizontal="centerContinuous" vertical="center"/>
    </xf>
    <xf numFmtId="164" fontId="9" fillId="0" borderId="44" xfId="0" applyNumberFormat="1" applyFont="1" applyFill="1" applyBorder="1" applyAlignment="1">
      <alignment horizontal="centerContinuous" vertical="center"/>
    </xf>
    <xf numFmtId="164" fontId="3" fillId="0" borderId="19" xfId="0" applyNumberFormat="1" applyFont="1" applyFill="1" applyBorder="1" applyAlignment="1">
      <alignment vertical="center"/>
    </xf>
    <xf numFmtId="164" fontId="3" fillId="0" borderId="21" xfId="0" applyNumberFormat="1" applyFont="1" applyFill="1" applyBorder="1" applyAlignment="1">
      <alignment vertical="center"/>
    </xf>
    <xf numFmtId="164" fontId="3" fillId="0" borderId="24" xfId="0" applyNumberFormat="1" applyFont="1" applyFill="1" applyBorder="1" applyAlignment="1">
      <alignment vertical="center"/>
    </xf>
    <xf numFmtId="164" fontId="3" fillId="0" borderId="29" xfId="0" applyNumberFormat="1" applyFont="1" applyFill="1" applyBorder="1" applyAlignment="1">
      <alignment vertical="center"/>
    </xf>
    <xf numFmtId="164" fontId="3" fillId="0" borderId="31" xfId="0" applyNumberFormat="1" applyFont="1" applyFill="1" applyBorder="1" applyAlignment="1">
      <alignment vertical="center"/>
    </xf>
    <xf numFmtId="164" fontId="3" fillId="0" borderId="36" xfId="0" applyNumberFormat="1" applyFont="1" applyFill="1" applyBorder="1" applyAlignment="1">
      <alignment vertical="center"/>
    </xf>
    <xf numFmtId="164" fontId="26" fillId="0" borderId="0" xfId="0" applyNumberFormat="1" applyFont="1" applyFill="1" applyBorder="1" applyAlignment="1">
      <alignment vertical="center"/>
    </xf>
    <xf numFmtId="164" fontId="55" fillId="0" borderId="18" xfId="0" applyNumberFormat="1" applyFont="1" applyBorder="1" applyAlignment="1">
      <alignment vertical="center"/>
    </xf>
    <xf numFmtId="164" fontId="3" fillId="0" borderId="46" xfId="0" applyNumberFormat="1" applyFont="1" applyBorder="1" applyAlignment="1">
      <alignment vertical="center"/>
    </xf>
    <xf numFmtId="164" fontId="55" fillId="0" borderId="47" xfId="0" applyNumberFormat="1" applyFont="1" applyBorder="1" applyAlignment="1">
      <alignment vertical="center"/>
    </xf>
    <xf numFmtId="164" fontId="55" fillId="0" borderId="48" xfId="0" applyNumberFormat="1" applyFont="1" applyBorder="1" applyAlignment="1">
      <alignment vertical="center"/>
    </xf>
    <xf numFmtId="164" fontId="55" fillId="0" borderId="49" xfId="0" applyNumberFormat="1" applyFont="1" applyBorder="1" applyAlignment="1">
      <alignment vertical="center"/>
    </xf>
    <xf numFmtId="164" fontId="55" fillId="0" borderId="50" xfId="0" applyNumberFormat="1" applyFont="1" applyBorder="1" applyAlignment="1">
      <alignment vertical="center"/>
    </xf>
    <xf numFmtId="164" fontId="55" fillId="0" borderId="51" xfId="0" applyNumberFormat="1" applyFont="1" applyBorder="1" applyAlignment="1">
      <alignment vertical="center"/>
    </xf>
    <xf numFmtId="164" fontId="9" fillId="22" borderId="17" xfId="0" applyNumberFormat="1" applyFont="1" applyFill="1" applyBorder="1" applyAlignment="1">
      <alignment vertical="center"/>
    </xf>
    <xf numFmtId="164" fontId="9" fillId="22" borderId="10" xfId="0" applyNumberFormat="1" applyFont="1" applyFill="1" applyBorder="1" applyAlignment="1">
      <alignment vertical="center"/>
    </xf>
    <xf numFmtId="164" fontId="14" fillId="19" borderId="13" xfId="0" applyNumberFormat="1" applyFont="1" applyFill="1" applyBorder="1" applyAlignment="1">
      <alignment horizontal="centerContinuous" vertical="center"/>
    </xf>
    <xf numFmtId="164" fontId="63" fillId="0" borderId="0" xfId="0" applyNumberFormat="1" applyFont="1" applyAlignment="1">
      <alignment vertical="center"/>
    </xf>
    <xf numFmtId="164" fontId="33" fillId="0" borderId="0" xfId="0" applyNumberFormat="1" applyFont="1" applyFill="1" applyBorder="1" applyAlignment="1">
      <alignment vertical="center"/>
    </xf>
    <xf numFmtId="168" fontId="64" fillId="0" borderId="22" xfId="0" applyNumberFormat="1" applyFont="1" applyFill="1" applyBorder="1" applyAlignment="1">
      <alignment vertical="center"/>
    </xf>
    <xf numFmtId="164" fontId="64" fillId="0" borderId="41" xfId="0" applyNumberFormat="1" applyFont="1" applyBorder="1" applyAlignment="1">
      <alignment horizontal="right" vertical="center"/>
    </xf>
    <xf numFmtId="164" fontId="11" fillId="0" borderId="15" xfId="0" applyNumberFormat="1" applyFont="1" applyFill="1" applyBorder="1" applyAlignment="1">
      <alignment vertical="center"/>
    </xf>
    <xf numFmtId="164" fontId="11" fillId="0" borderId="40" xfId="0" applyNumberFormat="1" applyFont="1" applyBorder="1" applyAlignment="1">
      <alignment vertical="center"/>
    </xf>
    <xf numFmtId="164" fontId="11" fillId="0" borderId="34" xfId="0" applyNumberFormat="1" applyFont="1" applyFill="1" applyBorder="1" applyAlignment="1">
      <alignment vertical="center"/>
    </xf>
    <xf numFmtId="164" fontId="11" fillId="0" borderId="14" xfId="0" applyNumberFormat="1" applyFont="1" applyFill="1" applyBorder="1" applyAlignment="1">
      <alignment vertical="center"/>
    </xf>
    <xf numFmtId="164" fontId="11" fillId="0" borderId="12" xfId="0" applyNumberFormat="1" applyFont="1" applyBorder="1" applyAlignment="1">
      <alignment vertical="center"/>
    </xf>
    <xf numFmtId="164" fontId="11" fillId="0" borderId="11" xfId="0" applyNumberFormat="1" applyFont="1" applyBorder="1" applyAlignment="1">
      <alignment vertical="center"/>
    </xf>
    <xf numFmtId="164" fontId="11" fillId="0" borderId="13" xfId="0" applyNumberFormat="1" applyFont="1" applyFill="1" applyBorder="1" applyAlignment="1">
      <alignment vertical="center"/>
    </xf>
    <xf numFmtId="164" fontId="14" fillId="20" borderId="18" xfId="0" applyNumberFormat="1" applyFont="1" applyFill="1" applyBorder="1" applyAlignment="1">
      <alignment horizontal="center" vertical="center"/>
    </xf>
    <xf numFmtId="164" fontId="11" fillId="20" borderId="27" xfId="0" applyNumberFormat="1" applyFont="1" applyFill="1" applyBorder="1" applyAlignment="1">
      <alignment horizontal="centerContinuous" vertical="center"/>
    </xf>
    <xf numFmtId="164" fontId="11" fillId="20" borderId="26" xfId="0" applyNumberFormat="1" applyFont="1" applyFill="1" applyBorder="1" applyAlignment="1">
      <alignment horizontal="centerContinuous" vertical="center"/>
    </xf>
    <xf numFmtId="164" fontId="14" fillId="20" borderId="25" xfId="0" applyNumberFormat="1" applyFont="1" applyFill="1" applyBorder="1" applyAlignment="1">
      <alignment horizontal="centerContinuous" vertical="center"/>
    </xf>
    <xf numFmtId="164" fontId="11" fillId="19" borderId="12" xfId="0" applyNumberFormat="1" applyFont="1" applyFill="1" applyBorder="1" applyAlignment="1">
      <alignment horizontal="centerContinuous" vertical="center"/>
    </xf>
    <xf numFmtId="164" fontId="11" fillId="19" borderId="11" xfId="0" applyNumberFormat="1" applyFont="1" applyFill="1" applyBorder="1" applyAlignment="1">
      <alignment horizontal="centerContinuous" vertical="center"/>
    </xf>
    <xf numFmtId="164" fontId="11" fillId="0" borderId="20" xfId="0" applyNumberFormat="1" applyFont="1" applyFill="1" applyBorder="1" applyAlignment="1">
      <alignment vertical="center"/>
    </xf>
    <xf numFmtId="164" fontId="11" fillId="0" borderId="0" xfId="0" applyNumberFormat="1" applyFont="1" applyFill="1" applyBorder="1" applyAlignment="1">
      <alignment vertical="center"/>
    </xf>
    <xf numFmtId="173" fontId="66" fillId="0" borderId="23" xfId="0" applyNumberFormat="1" applyFont="1" applyFill="1" applyBorder="1" applyAlignment="1">
      <alignment vertical="center"/>
    </xf>
    <xf numFmtId="164" fontId="66" fillId="0" borderId="29" xfId="0" applyNumberFormat="1" applyFont="1" applyFill="1" applyBorder="1" applyAlignment="1">
      <alignment vertical="center"/>
    </xf>
    <xf numFmtId="164" fontId="11" fillId="0" borderId="19" xfId="0" applyNumberFormat="1" applyFont="1" applyBorder="1" applyAlignment="1">
      <alignment vertical="center"/>
    </xf>
    <xf numFmtId="173" fontId="11" fillId="0" borderId="23" xfId="0" applyNumberFormat="1" applyFont="1" applyFill="1" applyBorder="1" applyAlignment="1">
      <alignment vertical="center"/>
    </xf>
    <xf numFmtId="164" fontId="11" fillId="0" borderId="28" xfId="0" applyNumberFormat="1" applyFont="1" applyFill="1" applyBorder="1" applyAlignment="1">
      <alignment vertical="center"/>
    </xf>
    <xf numFmtId="173" fontId="11" fillId="0" borderId="18" xfId="0" applyNumberFormat="1" applyFont="1" applyFill="1" applyBorder="1" applyAlignment="1">
      <alignment vertical="center"/>
    </xf>
    <xf numFmtId="164" fontId="11" fillId="0" borderId="26" xfId="0" applyNumberFormat="1" applyFont="1" applyBorder="1" applyAlignment="1">
      <alignment vertical="center"/>
    </xf>
    <xf numFmtId="164" fontId="11" fillId="0" borderId="25" xfId="0" applyNumberFormat="1" applyFont="1" applyFill="1" applyBorder="1" applyAlignment="1">
      <alignment vertical="center"/>
    </xf>
    <xf numFmtId="164" fontId="14" fillId="20" borderId="14" xfId="0" applyNumberFormat="1" applyFont="1" applyFill="1" applyBorder="1" applyAlignment="1">
      <alignment horizontal="centerContinuous" vertical="center"/>
    </xf>
    <xf numFmtId="164" fontId="11" fillId="0" borderId="19" xfId="0" applyNumberFormat="1" applyFont="1" applyFill="1" applyBorder="1" applyAlignment="1">
      <alignment vertical="center"/>
    </xf>
    <xf numFmtId="164" fontId="14" fillId="19" borderId="12" xfId="0" applyNumberFormat="1" applyFont="1" applyFill="1" applyBorder="1" applyAlignment="1">
      <alignment horizontal="centerContinuous" vertical="center"/>
    </xf>
    <xf numFmtId="164" fontId="14" fillId="19" borderId="11" xfId="0" applyNumberFormat="1" applyFont="1" applyFill="1" applyBorder="1" applyAlignment="1">
      <alignment horizontal="centerContinuous" vertical="center"/>
    </xf>
    <xf numFmtId="164" fontId="11" fillId="19" borderId="13" xfId="0" applyNumberFormat="1" applyFont="1" applyFill="1" applyBorder="1" applyAlignment="1">
      <alignment horizontal="centerContinuous" vertical="center"/>
    </xf>
    <xf numFmtId="164" fontId="11" fillId="0" borderId="17" xfId="0" applyNumberFormat="1" applyFont="1" applyBorder="1" applyAlignment="1">
      <alignment vertical="center"/>
    </xf>
    <xf numFmtId="164" fontId="64" fillId="0" borderId="10" xfId="0" applyNumberFormat="1" applyFont="1" applyBorder="1" applyAlignment="1">
      <alignment vertical="center"/>
    </xf>
    <xf numFmtId="164" fontId="11" fillId="0" borderId="29" xfId="0" applyNumberFormat="1" applyFont="1" applyFill="1" applyBorder="1" applyAlignment="1">
      <alignment vertical="center"/>
    </xf>
    <xf numFmtId="164" fontId="11" fillId="0" borderId="26" xfId="0" applyNumberFormat="1" applyFont="1" applyFill="1" applyBorder="1" applyAlignment="1">
      <alignment vertical="center"/>
    </xf>
    <xf numFmtId="164" fontId="14" fillId="20" borderId="27" xfId="0" applyNumberFormat="1" applyFont="1" applyFill="1" applyBorder="1" applyAlignment="1">
      <alignment horizontal="centerContinuous" vertical="center"/>
    </xf>
    <xf numFmtId="164" fontId="14" fillId="20" borderId="26" xfId="0" applyNumberFormat="1" applyFont="1" applyFill="1" applyBorder="1" applyAlignment="1">
      <alignment horizontal="centerContinuous" vertical="center"/>
    </xf>
    <xf numFmtId="164" fontId="65" fillId="0" borderId="0" xfId="0" applyNumberFormat="1" applyFont="1" applyFill="1" applyBorder="1" applyAlignment="1">
      <alignment vertical="center"/>
    </xf>
    <xf numFmtId="164" fontId="65" fillId="0" borderId="0" xfId="0" applyNumberFormat="1" applyFont="1" applyAlignment="1">
      <alignment vertical="center"/>
    </xf>
    <xf numFmtId="164" fontId="67" fillId="0" borderId="0" xfId="0" applyNumberFormat="1" applyFont="1" applyAlignment="1">
      <alignment vertical="center"/>
    </xf>
    <xf numFmtId="164" fontId="24" fillId="0" borderId="0" xfId="0" applyNumberFormat="1" applyFont="1" applyAlignment="1">
      <alignment vertical="center" wrapText="1"/>
    </xf>
    <xf numFmtId="164" fontId="24" fillId="0" borderId="0" xfId="0" applyNumberFormat="1" applyFont="1" applyFill="1" applyAlignment="1">
      <alignment vertical="center" wrapText="1"/>
    </xf>
    <xf numFmtId="164" fontId="1" fillId="0" borderId="0" xfId="0" applyNumberFormat="1" applyFont="1" applyAlignment="1">
      <alignment vertical="center" wrapText="1"/>
    </xf>
    <xf numFmtId="164" fontId="21" fillId="0" borderId="0" xfId="0" applyNumberFormat="1" applyFont="1" applyAlignment="1">
      <alignment vertical="center" wrapText="1"/>
    </xf>
    <xf numFmtId="164" fontId="24" fillId="0" borderId="0" xfId="0" applyNumberFormat="1" applyFont="1" applyFill="1" applyBorder="1" applyAlignment="1">
      <alignment vertical="center" wrapText="1"/>
    </xf>
    <xf numFmtId="164" fontId="24" fillId="0" borderId="0" xfId="0" applyNumberFormat="1" applyFont="1" applyFill="1" applyBorder="1" applyAlignment="1">
      <alignment vertical="top" wrapText="1"/>
    </xf>
    <xf numFmtId="164" fontId="3" fillId="0" borderId="53" xfId="0" applyNumberFormat="1" applyFont="1" applyFill="1" applyBorder="1" applyAlignment="1">
      <alignment vertical="center"/>
    </xf>
    <xf numFmtId="164" fontId="3" fillId="0" borderId="42" xfId="0" applyNumberFormat="1" applyFont="1" applyFill="1" applyBorder="1" applyAlignment="1">
      <alignment vertical="center"/>
    </xf>
    <xf numFmtId="164" fontId="3" fillId="0" borderId="43" xfId="0" applyNumberFormat="1" applyFont="1" applyFill="1" applyBorder="1" applyAlignment="1">
      <alignment vertical="center"/>
    </xf>
    <xf numFmtId="164" fontId="55" fillId="0" borderId="54" xfId="0" applyNumberFormat="1" applyFont="1" applyBorder="1" applyAlignment="1">
      <alignment vertical="center"/>
    </xf>
    <xf numFmtId="164" fontId="55" fillId="0" borderId="55" xfId="0" applyNumberFormat="1" applyFont="1" applyBorder="1" applyAlignment="1">
      <alignment vertical="center"/>
    </xf>
    <xf numFmtId="164" fontId="3" fillId="0" borderId="21" xfId="0" applyNumberFormat="1" applyFont="1" applyBorder="1" applyAlignment="1">
      <alignment vertical="center"/>
    </xf>
    <xf numFmtId="166" fontId="9" fillId="20" borderId="24" xfId="0" applyNumberFormat="1" applyFont="1" applyFill="1" applyBorder="1" applyAlignment="1">
      <alignment vertical="center"/>
    </xf>
    <xf numFmtId="164" fontId="8" fillId="21" borderId="14" xfId="0" applyNumberFormat="1" applyFont="1" applyFill="1" applyBorder="1" applyAlignment="1">
      <alignment vertical="center"/>
    </xf>
    <xf numFmtId="164" fontId="55" fillId="0" borderId="56" xfId="0" applyNumberFormat="1" applyFont="1" applyFill="1" applyBorder="1" applyAlignment="1">
      <alignment vertical="center"/>
    </xf>
    <xf numFmtId="164" fontId="3" fillId="0" borderId="16" xfId="0" applyNumberFormat="1" applyFont="1" applyFill="1" applyBorder="1" applyAlignment="1">
      <alignment horizontal="right" vertical="center"/>
    </xf>
    <xf numFmtId="164" fontId="55" fillId="0" borderId="57" xfId="0" applyNumberFormat="1" applyFont="1" applyFill="1" applyBorder="1" applyAlignment="1">
      <alignment vertical="center"/>
    </xf>
    <xf numFmtId="164" fontId="3" fillId="0" borderId="59" xfId="0" applyNumberFormat="1" applyFont="1" applyFill="1" applyBorder="1" applyAlignment="1">
      <alignment vertical="center"/>
    </xf>
    <xf numFmtId="164" fontId="55" fillId="0" borderId="60" xfId="0" applyNumberFormat="1" applyFont="1" applyFill="1" applyBorder="1" applyAlignment="1">
      <alignment vertical="center"/>
    </xf>
    <xf numFmtId="164" fontId="3" fillId="0" borderId="58" xfId="0" applyNumberFormat="1" applyFont="1" applyFill="1" applyBorder="1" applyAlignment="1">
      <alignment horizontal="right" vertical="center"/>
    </xf>
    <xf numFmtId="164" fontId="55" fillId="0" borderId="58" xfId="0" applyNumberFormat="1" applyFont="1" applyFill="1" applyBorder="1" applyAlignment="1">
      <alignment vertical="center"/>
    </xf>
    <xf numFmtId="164" fontId="55" fillId="0" borderId="17" xfId="0" applyNumberFormat="1" applyFont="1" applyBorder="1" applyAlignment="1">
      <alignment vertical="center"/>
    </xf>
    <xf numFmtId="169" fontId="3" fillId="0" borderId="61" xfId="0" applyNumberFormat="1" applyFont="1" applyBorder="1"/>
    <xf numFmtId="169" fontId="15" fillId="0" borderId="61" xfId="0" applyNumberFormat="1" applyFont="1" applyBorder="1"/>
    <xf numFmtId="169" fontId="21" fillId="0" borderId="61" xfId="0" applyNumberFormat="1" applyFont="1" applyBorder="1"/>
    <xf numFmtId="166" fontId="22" fillId="0" borderId="61" xfId="0" applyNumberFormat="1" applyFont="1" applyBorder="1" applyAlignment="1">
      <alignment vertical="center"/>
    </xf>
    <xf numFmtId="169" fontId="3" fillId="0" borderId="63" xfId="0" applyNumberFormat="1" applyFont="1" applyBorder="1"/>
    <xf numFmtId="169" fontId="15" fillId="0" borderId="63" xfId="0" applyNumberFormat="1" applyFont="1" applyBorder="1"/>
    <xf numFmtId="169" fontId="21" fillId="0" borderId="63" xfId="0" applyNumberFormat="1" applyFont="1" applyBorder="1"/>
    <xf numFmtId="166" fontId="22" fillId="0" borderId="63" xfId="0" applyNumberFormat="1" applyFont="1" applyBorder="1" applyAlignment="1">
      <alignment vertical="center"/>
    </xf>
    <xf numFmtId="169" fontId="3" fillId="0" borderId="65" xfId="0" applyNumberFormat="1" applyFont="1" applyBorder="1"/>
    <xf numFmtId="169" fontId="15" fillId="0" borderId="65" xfId="0" applyNumberFormat="1" applyFont="1" applyBorder="1"/>
    <xf numFmtId="169" fontId="21" fillId="0" borderId="65" xfId="0" applyNumberFormat="1" applyFont="1" applyBorder="1"/>
    <xf numFmtId="166" fontId="22" fillId="0" borderId="65" xfId="0" applyNumberFormat="1" applyFont="1" applyBorder="1" applyAlignment="1">
      <alignment vertical="center"/>
    </xf>
    <xf numFmtId="169" fontId="13" fillId="0" borderId="61" xfId="0" applyNumberFormat="1" applyFont="1" applyBorder="1"/>
    <xf numFmtId="169" fontId="13" fillId="0" borderId="63" xfId="0" applyNumberFormat="1" applyFont="1" applyBorder="1"/>
    <xf numFmtId="169" fontId="13" fillId="0" borderId="65" xfId="0" applyNumberFormat="1" applyFont="1" applyBorder="1"/>
    <xf numFmtId="164" fontId="3" fillId="20" borderId="61" xfId="0" applyNumberFormat="1" applyFont="1" applyFill="1" applyBorder="1" applyAlignment="1">
      <alignment vertical="center"/>
    </xf>
    <xf numFmtId="169" fontId="34" fillId="0" borderId="61" xfId="0" applyNumberFormat="1" applyFont="1" applyBorder="1"/>
    <xf numFmtId="164" fontId="3" fillId="20" borderId="63" xfId="0" applyNumberFormat="1" applyFont="1" applyFill="1" applyBorder="1" applyAlignment="1">
      <alignment vertical="center"/>
    </xf>
    <xf numFmtId="169" fontId="34" fillId="0" borderId="63" xfId="0" applyNumberFormat="1" applyFont="1" applyBorder="1"/>
    <xf numFmtId="164" fontId="3" fillId="20" borderId="65" xfId="0" applyNumberFormat="1" applyFont="1" applyFill="1" applyBorder="1" applyAlignment="1">
      <alignment vertical="center"/>
    </xf>
    <xf numFmtId="169" fontId="34" fillId="0" borderId="65" xfId="0" applyNumberFormat="1" applyFont="1" applyBorder="1"/>
    <xf numFmtId="169" fontId="0" fillId="0" borderId="61" xfId="0" applyNumberFormat="1" applyBorder="1" applyAlignment="1">
      <alignment vertical="center"/>
    </xf>
    <xf numFmtId="169" fontId="0" fillId="0" borderId="63" xfId="0" applyNumberFormat="1" applyBorder="1" applyAlignment="1">
      <alignment vertical="center"/>
    </xf>
    <xf numFmtId="169" fontId="0" fillId="0" borderId="65" xfId="0" applyNumberFormat="1" applyBorder="1" applyAlignment="1">
      <alignment vertical="center"/>
    </xf>
    <xf numFmtId="169" fontId="13" fillId="0" borderId="61" xfId="0" applyNumberFormat="1" applyFont="1" applyFill="1" applyBorder="1"/>
    <xf numFmtId="169" fontId="13" fillId="0" borderId="63" xfId="0" applyNumberFormat="1" applyFont="1" applyFill="1" applyBorder="1"/>
    <xf numFmtId="166" fontId="13" fillId="0" borderId="63" xfId="0" applyNumberFormat="1" applyFont="1" applyFill="1" applyBorder="1"/>
    <xf numFmtId="169" fontId="13" fillId="0" borderId="65" xfId="0" applyNumberFormat="1" applyFont="1" applyFill="1" applyBorder="1"/>
    <xf numFmtId="166" fontId="3" fillId="0" borderId="63" xfId="0" applyNumberFormat="1" applyFont="1" applyBorder="1"/>
    <xf numFmtId="169" fontId="3" fillId="0" borderId="61" xfId="0" applyNumberFormat="1" applyFont="1" applyBorder="1" applyAlignment="1">
      <alignment vertical="center"/>
    </xf>
    <xf numFmtId="169" fontId="3" fillId="0" borderId="63" xfId="0" applyNumberFormat="1" applyFont="1" applyBorder="1" applyAlignment="1">
      <alignment vertical="center"/>
    </xf>
    <xf numFmtId="169" fontId="3" fillId="0" borderId="65" xfId="0" applyNumberFormat="1" applyFont="1" applyBorder="1" applyAlignment="1">
      <alignment vertical="center"/>
    </xf>
    <xf numFmtId="165" fontId="11" fillId="0" borderId="18" xfId="0" applyNumberFormat="1" applyFont="1" applyBorder="1" applyAlignment="1">
      <alignment vertical="center"/>
    </xf>
    <xf numFmtId="165" fontId="11" fillId="0" borderId="23" xfId="0" applyNumberFormat="1" applyFont="1" applyBorder="1" applyAlignment="1">
      <alignment vertical="center"/>
    </xf>
    <xf numFmtId="175" fontId="11" fillId="0" borderId="23" xfId="0" applyNumberFormat="1" applyFont="1" applyFill="1" applyBorder="1" applyAlignment="1">
      <alignment vertical="center"/>
    </xf>
    <xf numFmtId="175" fontId="66" fillId="0" borderId="23" xfId="0" applyNumberFormat="1" applyFont="1" applyFill="1" applyBorder="1" applyAlignment="1">
      <alignment vertical="center"/>
    </xf>
    <xf numFmtId="0" fontId="10" fillId="0" borderId="0" xfId="0" applyNumberFormat="1" applyFont="1" applyAlignment="1">
      <alignment vertical="top"/>
    </xf>
    <xf numFmtId="171" fontId="15" fillId="0" borderId="61" xfId="0" applyNumberFormat="1" applyFont="1" applyBorder="1" applyAlignment="1"/>
    <xf numFmtId="171" fontId="15" fillId="0" borderId="63" xfId="0" applyNumberFormat="1" applyFont="1" applyBorder="1" applyAlignment="1"/>
    <xf numFmtId="171" fontId="15" fillId="0" borderId="65" xfId="0" applyNumberFormat="1" applyFont="1" applyBorder="1" applyAlignment="1"/>
    <xf numFmtId="171" fontId="15" fillId="21" borderId="14" xfId="0" applyNumberFormat="1" applyFont="1" applyFill="1" applyBorder="1" applyAlignment="1"/>
    <xf numFmtId="171" fontId="21" fillId="0" borderId="62" xfId="0" applyNumberFormat="1" applyFont="1" applyBorder="1" applyAlignment="1"/>
    <xf numFmtId="171" fontId="21" fillId="0" borderId="64" xfId="0" applyNumberFormat="1" applyFont="1" applyBorder="1" applyAlignment="1"/>
    <xf numFmtId="171" fontId="21" fillId="0" borderId="66" xfId="0" applyNumberFormat="1" applyFont="1" applyBorder="1" applyAlignment="1"/>
    <xf numFmtId="171" fontId="21" fillId="21" borderId="14" xfId="0" applyNumberFormat="1" applyFont="1" applyFill="1" applyBorder="1" applyAlignment="1"/>
    <xf numFmtId="174" fontId="3" fillId="0" borderId="61" xfId="0" applyNumberFormat="1" applyFont="1" applyBorder="1" applyAlignment="1"/>
    <xf numFmtId="174" fontId="3" fillId="0" borderId="63" xfId="0" applyNumberFormat="1" applyFont="1" applyBorder="1" applyAlignment="1"/>
    <xf numFmtId="174" fontId="3" fillId="0" borderId="65" xfId="0" applyNumberFormat="1" applyFont="1" applyBorder="1" applyAlignment="1"/>
    <xf numFmtId="174" fontId="9" fillId="21" borderId="17" xfId="0" applyNumberFormat="1" applyFont="1" applyFill="1" applyBorder="1" applyAlignment="1"/>
    <xf numFmtId="170" fontId="3" fillId="0" borderId="18" xfId="0" applyNumberFormat="1" applyFont="1" applyBorder="1" applyAlignment="1"/>
    <xf numFmtId="170" fontId="3" fillId="0" borderId="23" xfId="0" applyNumberFormat="1" applyFont="1" applyBorder="1" applyAlignment="1"/>
    <xf numFmtId="170" fontId="20" fillId="0" borderId="58" xfId="0" applyNumberFormat="1" applyFont="1" applyBorder="1" applyAlignment="1"/>
    <xf numFmtId="170" fontId="20" fillId="0" borderId="63" xfId="0" applyNumberFormat="1" applyFont="1" applyBorder="1" applyAlignment="1"/>
    <xf numFmtId="170" fontId="20" fillId="0" borderId="67" xfId="0" applyNumberFormat="1" applyFont="1" applyBorder="1" applyAlignment="1"/>
    <xf numFmtId="170" fontId="9" fillId="21" borderId="14" xfId="0" applyNumberFormat="1" applyFont="1" applyFill="1" applyBorder="1" applyAlignment="1"/>
    <xf numFmtId="171" fontId="3" fillId="0" borderId="18" xfId="0" applyNumberFormat="1" applyFont="1" applyBorder="1" applyAlignment="1"/>
    <xf numFmtId="171" fontId="3" fillId="0" borderId="23" xfId="0" applyNumberFormat="1" applyFont="1" applyBorder="1" applyAlignment="1"/>
    <xf numFmtId="171" fontId="3" fillId="0" borderId="16" xfId="0" applyNumberFormat="1" applyFont="1" applyBorder="1" applyAlignment="1"/>
    <xf numFmtId="171" fontId="9" fillId="21" borderId="12" xfId="0" applyNumberFormat="1" applyFont="1" applyFill="1" applyBorder="1" applyAlignment="1"/>
    <xf numFmtId="164" fontId="68" fillId="0" borderId="0" xfId="0" applyNumberFormat="1" applyFont="1" applyAlignment="1">
      <alignment vertical="center"/>
    </xf>
    <xf numFmtId="164" fontId="11" fillId="19" borderId="13" xfId="0" applyNumberFormat="1" applyFont="1" applyFill="1" applyBorder="1" applyAlignment="1">
      <alignment vertical="center"/>
    </xf>
    <xf numFmtId="164" fontId="11" fillId="19" borderId="11" xfId="0" applyNumberFormat="1" applyFont="1" applyFill="1" applyBorder="1" applyAlignment="1">
      <alignment vertical="center"/>
    </xf>
    <xf numFmtId="164" fontId="14" fillId="19" borderId="25" xfId="0" applyNumberFormat="1" applyFont="1" applyFill="1" applyBorder="1" applyAlignment="1">
      <alignment horizontal="center" vertical="center"/>
    </xf>
    <xf numFmtId="164" fontId="69" fillId="19" borderId="18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Border="1" applyAlignment="1">
      <alignment vertical="center"/>
    </xf>
    <xf numFmtId="166" fontId="3" fillId="0" borderId="25" xfId="0" applyNumberFormat="1" applyFont="1" applyFill="1" applyBorder="1" applyAlignment="1">
      <alignment vertical="center"/>
    </xf>
    <xf numFmtId="176" fontId="3" fillId="0" borderId="18" xfId="0" applyNumberFormat="1" applyFont="1" applyFill="1" applyBorder="1" applyAlignment="1">
      <alignment vertical="center"/>
    </xf>
    <xf numFmtId="170" fontId="15" fillId="0" borderId="18" xfId="0" applyNumberFormat="1" applyFont="1" applyFill="1" applyBorder="1" applyAlignment="1">
      <alignment vertical="center"/>
    </xf>
    <xf numFmtId="166" fontId="3" fillId="0" borderId="31" xfId="0" applyNumberFormat="1" applyFont="1" applyFill="1" applyBorder="1" applyAlignment="1">
      <alignment vertical="center"/>
    </xf>
    <xf numFmtId="176" fontId="3" fillId="0" borderId="31" xfId="0" applyNumberFormat="1" applyFont="1" applyFill="1" applyBorder="1" applyAlignment="1">
      <alignment vertical="center"/>
    </xf>
    <xf numFmtId="170" fontId="15" fillId="0" borderId="22" xfId="0" applyNumberFormat="1" applyFont="1" applyFill="1" applyBorder="1" applyAlignment="1">
      <alignment vertical="center"/>
    </xf>
    <xf numFmtId="166" fontId="9" fillId="21" borderId="13" xfId="0" applyNumberFormat="1" applyFont="1" applyFill="1" applyBorder="1" applyAlignment="1">
      <alignment vertical="center"/>
    </xf>
    <xf numFmtId="176" fontId="9" fillId="21" borderId="14" xfId="0" applyNumberFormat="1" applyFont="1" applyFill="1" applyBorder="1" applyAlignment="1">
      <alignment vertical="center"/>
    </xf>
    <xf numFmtId="170" fontId="16" fillId="21" borderId="14" xfId="0" applyNumberFormat="1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vertical="center"/>
    </xf>
    <xf numFmtId="0" fontId="10" fillId="0" borderId="0" xfId="0" applyNumberFormat="1" applyFont="1" applyFill="1" applyAlignment="1">
      <alignment vertical="center"/>
    </xf>
    <xf numFmtId="176" fontId="3" fillId="0" borderId="22" xfId="0" applyNumberFormat="1" applyFont="1" applyFill="1" applyBorder="1" applyAlignment="1">
      <alignment vertical="center"/>
    </xf>
    <xf numFmtId="165" fontId="3" fillId="0" borderId="34" xfId="0" applyNumberFormat="1" applyFont="1" applyFill="1" applyBorder="1" applyAlignment="1">
      <alignment vertical="center"/>
    </xf>
    <xf numFmtId="165" fontId="3" fillId="0" borderId="35" xfId="0" applyNumberFormat="1" applyFont="1" applyFill="1" applyBorder="1" applyAlignment="1">
      <alignment vertical="center"/>
    </xf>
    <xf numFmtId="164" fontId="3" fillId="0" borderId="20" xfId="0" applyNumberFormat="1" applyFont="1" applyFill="1" applyBorder="1" applyAlignment="1">
      <alignment vertical="center"/>
    </xf>
    <xf numFmtId="164" fontId="14" fillId="19" borderId="13" xfId="0" applyNumberFormat="1" applyFont="1" applyFill="1" applyBorder="1" applyAlignment="1">
      <alignment horizontal="center" vertical="center" wrapText="1"/>
    </xf>
    <xf numFmtId="165" fontId="3" fillId="0" borderId="26" xfId="0" applyNumberFormat="1" applyFont="1" applyBorder="1" applyAlignment="1">
      <alignment vertical="center"/>
    </xf>
    <xf numFmtId="170" fontId="20" fillId="0" borderId="32" xfId="0" applyNumberFormat="1" applyFont="1" applyBorder="1" applyAlignment="1">
      <alignment vertical="center"/>
    </xf>
    <xf numFmtId="165" fontId="3" fillId="0" borderId="29" xfId="0" applyNumberFormat="1" applyFont="1" applyBorder="1" applyAlignment="1">
      <alignment vertical="center"/>
    </xf>
    <xf numFmtId="166" fontId="3" fillId="0" borderId="28" xfId="0" applyNumberFormat="1" applyFont="1" applyFill="1" applyBorder="1" applyAlignment="1">
      <alignment vertical="center"/>
    </xf>
    <xf numFmtId="170" fontId="20" fillId="0" borderId="33" xfId="0" applyNumberFormat="1" applyFont="1" applyBorder="1" applyAlignment="1">
      <alignment vertical="center"/>
    </xf>
    <xf numFmtId="165" fontId="3" fillId="0" borderId="68" xfId="0" applyNumberFormat="1" applyFont="1" applyBorder="1" applyAlignment="1">
      <alignment vertical="center"/>
    </xf>
    <xf numFmtId="165" fontId="3" fillId="0" borderId="69" xfId="0" applyNumberFormat="1" applyFont="1" applyBorder="1" applyAlignment="1">
      <alignment vertical="center"/>
    </xf>
    <xf numFmtId="166" fontId="3" fillId="0" borderId="68" xfId="0" applyNumberFormat="1" applyFont="1" applyFill="1" applyBorder="1" applyAlignment="1">
      <alignment vertical="center"/>
    </xf>
    <xf numFmtId="166" fontId="3" fillId="0" borderId="20" xfId="0" applyNumberFormat="1" applyFont="1" applyFill="1" applyBorder="1" applyAlignment="1">
      <alignment vertical="center"/>
    </xf>
    <xf numFmtId="170" fontId="20" fillId="0" borderId="70" xfId="0" applyNumberFormat="1" applyFont="1" applyBorder="1" applyAlignment="1">
      <alignment vertical="center"/>
    </xf>
    <xf numFmtId="170" fontId="71" fillId="21" borderId="14" xfId="0" applyNumberFormat="1" applyFont="1" applyFill="1" applyBorder="1" applyAlignment="1">
      <alignment vertical="center"/>
    </xf>
    <xf numFmtId="164" fontId="3" fillId="0" borderId="0" xfId="0" applyNumberFormat="1" applyFont="1" applyAlignment="1">
      <alignment horizontal="center" vertical="center"/>
    </xf>
    <xf numFmtId="164" fontId="3" fillId="20" borderId="39" xfId="0" applyNumberFormat="1" applyFont="1" applyFill="1" applyBorder="1" applyAlignment="1">
      <alignment vertical="center"/>
    </xf>
    <xf numFmtId="177" fontId="70" fillId="20" borderId="61" xfId="0" applyNumberFormat="1" applyFont="1" applyFill="1" applyBorder="1" applyAlignment="1">
      <alignment vertical="center"/>
    </xf>
    <xf numFmtId="165" fontId="11" fillId="0" borderId="38" xfId="0" applyNumberFormat="1" applyFont="1" applyFill="1" applyBorder="1" applyAlignment="1">
      <alignment vertical="center"/>
    </xf>
    <xf numFmtId="165" fontId="11" fillId="0" borderId="37" xfId="0" applyNumberFormat="1" applyFont="1" applyFill="1" applyBorder="1" applyAlignment="1">
      <alignment vertical="center"/>
    </xf>
    <xf numFmtId="164" fontId="69" fillId="0" borderId="37" xfId="0" applyNumberFormat="1" applyFont="1" applyFill="1" applyBorder="1" applyAlignment="1">
      <alignment vertical="center"/>
    </xf>
    <xf numFmtId="164" fontId="3" fillId="0" borderId="39" xfId="0" applyNumberFormat="1" applyFont="1" applyBorder="1" applyAlignment="1">
      <alignment vertical="center"/>
    </xf>
    <xf numFmtId="177" fontId="20" fillId="0" borderId="63" xfId="0" applyNumberFormat="1" applyFont="1" applyFill="1" applyBorder="1" applyAlignment="1">
      <alignment vertical="center"/>
    </xf>
    <xf numFmtId="165" fontId="72" fillId="0" borderId="37" xfId="0" applyNumberFormat="1" applyFont="1" applyFill="1" applyBorder="1" applyAlignment="1">
      <alignment vertical="center"/>
    </xf>
    <xf numFmtId="164" fontId="14" fillId="20" borderId="38" xfId="0" applyNumberFormat="1" applyFont="1" applyFill="1" applyBorder="1" applyAlignment="1">
      <alignment vertical="center"/>
    </xf>
    <xf numFmtId="164" fontId="14" fillId="20" borderId="37" xfId="0" applyNumberFormat="1" applyFont="1" applyFill="1" applyBorder="1" applyAlignment="1">
      <alignment vertical="center"/>
    </xf>
    <xf numFmtId="164" fontId="9" fillId="20" borderId="37" xfId="0" applyNumberFormat="1" applyFont="1" applyFill="1" applyBorder="1" applyAlignment="1">
      <alignment vertical="center"/>
    </xf>
    <xf numFmtId="177" fontId="70" fillId="20" borderId="63" xfId="0" applyNumberFormat="1" applyFont="1" applyFill="1" applyBorder="1" applyAlignment="1">
      <alignment vertical="center"/>
    </xf>
    <xf numFmtId="164" fontId="11" fillId="0" borderId="38" xfId="0" applyNumberFormat="1" applyFont="1" applyBorder="1" applyAlignment="1">
      <alignment vertical="center"/>
    </xf>
    <xf numFmtId="164" fontId="11" fillId="0" borderId="37" xfId="0" applyNumberFormat="1" applyFont="1" applyBorder="1" applyAlignment="1">
      <alignment vertical="center"/>
    </xf>
    <xf numFmtId="164" fontId="3" fillId="0" borderId="37" xfId="0" applyNumberFormat="1" applyFont="1" applyBorder="1" applyAlignment="1">
      <alignment vertical="center"/>
    </xf>
    <xf numFmtId="164" fontId="11" fillId="0" borderId="20" xfId="0" applyNumberFormat="1" applyFont="1" applyBorder="1" applyAlignment="1">
      <alignment vertical="center"/>
    </xf>
    <xf numFmtId="177" fontId="20" fillId="0" borderId="65" xfId="0" applyNumberFormat="1" applyFont="1" applyFill="1" applyBorder="1" applyAlignment="1">
      <alignment vertical="center"/>
    </xf>
    <xf numFmtId="10" fontId="20" fillId="0" borderId="0" xfId="0" applyNumberFormat="1" applyFont="1" applyBorder="1" applyAlignment="1">
      <alignment vertical="center"/>
    </xf>
    <xf numFmtId="177" fontId="70" fillId="20" borderId="24" xfId="0" applyNumberFormat="1" applyFont="1" applyFill="1" applyBorder="1" applyAlignment="1">
      <alignment vertical="center"/>
    </xf>
    <xf numFmtId="177" fontId="9" fillId="21" borderId="12" xfId="51" applyNumberFormat="1" applyFont="1" applyFill="1" applyBorder="1" applyAlignment="1">
      <alignment vertical="center"/>
    </xf>
    <xf numFmtId="164" fontId="9" fillId="19" borderId="25" xfId="0" applyNumberFormat="1" applyFont="1" applyFill="1" applyBorder="1" applyAlignment="1">
      <alignment horizontal="center" vertical="center" wrapText="1"/>
    </xf>
    <xf numFmtId="164" fontId="9" fillId="19" borderId="26" xfId="0" applyNumberFormat="1" applyFont="1" applyFill="1" applyBorder="1" applyAlignment="1">
      <alignment horizontal="center" vertical="center" wrapText="1"/>
    </xf>
    <xf numFmtId="164" fontId="3" fillId="23" borderId="13" xfId="0" applyNumberFormat="1" applyFont="1" applyFill="1" applyBorder="1" applyAlignment="1">
      <alignment vertical="center"/>
    </xf>
    <xf numFmtId="164" fontId="9" fillId="23" borderId="12" xfId="0" applyNumberFormat="1" applyFont="1" applyFill="1" applyBorder="1" applyAlignment="1">
      <alignment horizontal="right" vertical="center"/>
    </xf>
    <xf numFmtId="164" fontId="9" fillId="20" borderId="25" xfId="0" applyNumberFormat="1" applyFont="1" applyFill="1" applyBorder="1" applyAlignment="1">
      <alignment horizontal="left" vertical="center"/>
    </xf>
    <xf numFmtId="164" fontId="9" fillId="20" borderId="26" xfId="0" applyNumberFormat="1" applyFont="1" applyFill="1" applyBorder="1" applyAlignment="1">
      <alignment horizontal="centerContinuous" vertical="center"/>
    </xf>
    <xf numFmtId="164" fontId="9" fillId="20" borderId="27" xfId="0" applyNumberFormat="1" applyFont="1" applyFill="1" applyBorder="1" applyAlignment="1">
      <alignment horizontal="centerContinuous" vertical="center"/>
    </xf>
    <xf numFmtId="164" fontId="3" fillId="0" borderId="34" xfId="0" applyNumberFormat="1" applyFont="1" applyFill="1" applyBorder="1" applyAlignment="1">
      <alignment vertical="center"/>
    </xf>
    <xf numFmtId="164" fontId="55" fillId="0" borderId="35" xfId="0" applyNumberFormat="1" applyFont="1" applyFill="1" applyBorder="1" applyAlignment="1">
      <alignment vertical="center"/>
    </xf>
    <xf numFmtId="164" fontId="55" fillId="0" borderId="9" xfId="0" applyNumberFormat="1" applyFont="1" applyFill="1" applyBorder="1" applyAlignment="1">
      <alignment vertical="center"/>
    </xf>
    <xf numFmtId="177" fontId="13" fillId="0" borderId="61" xfId="39" applyNumberFormat="1" applyFont="1" applyBorder="1" applyAlignment="1">
      <alignment vertical="center"/>
    </xf>
    <xf numFmtId="177" fontId="13" fillId="0" borderId="63" xfId="39" applyNumberFormat="1" applyFont="1" applyBorder="1" applyAlignment="1">
      <alignment vertical="center"/>
    </xf>
    <xf numFmtId="177" fontId="13" fillId="0" borderId="65" xfId="39" applyNumberFormat="1" applyFont="1" applyBorder="1" applyAlignment="1">
      <alignment vertical="center"/>
    </xf>
    <xf numFmtId="177" fontId="20" fillId="0" borderId="71" xfId="0" applyNumberFormat="1" applyFont="1" applyFill="1" applyBorder="1" applyAlignment="1">
      <alignment vertical="center"/>
    </xf>
    <xf numFmtId="164" fontId="8" fillId="0" borderId="0" xfId="0" applyNumberFormat="1" applyFont="1" applyAlignment="1">
      <alignment horizontal="left" vertical="center" wrapText="1"/>
    </xf>
    <xf numFmtId="164" fontId="73" fillId="19" borderId="14" xfId="0" applyNumberFormat="1" applyFont="1" applyFill="1" applyBorder="1" applyAlignment="1">
      <alignment horizontal="center" vertical="center" wrapText="1"/>
    </xf>
    <xf numFmtId="164" fontId="9" fillId="19" borderId="26" xfId="0" applyNumberFormat="1" applyFont="1" applyFill="1" applyBorder="1" applyAlignment="1">
      <alignment horizontal="centerContinuous" vertical="center"/>
    </xf>
    <xf numFmtId="164" fontId="3" fillId="0" borderId="19" xfId="0" applyNumberFormat="1" applyFont="1" applyBorder="1" applyAlignment="1">
      <alignment vertical="center"/>
    </xf>
    <xf numFmtId="164" fontId="9" fillId="22" borderId="9" xfId="0" applyNumberFormat="1" applyFont="1" applyFill="1" applyBorder="1" applyAlignment="1">
      <alignment horizontal="right" vertical="center"/>
    </xf>
    <xf numFmtId="164" fontId="64" fillId="0" borderId="9" xfId="0" applyNumberFormat="1" applyFont="1" applyBorder="1" applyAlignment="1">
      <alignment horizontal="right" vertical="center"/>
    </xf>
    <xf numFmtId="164" fontId="14" fillId="20" borderId="21" xfId="0" applyNumberFormat="1" applyFont="1" applyFill="1" applyBorder="1" applyAlignment="1">
      <alignment horizontal="centerContinuous" vertical="center"/>
    </xf>
    <xf numFmtId="164" fontId="11" fillId="0" borderId="37" xfId="0" applyNumberFormat="1" applyFont="1" applyFill="1" applyBorder="1" applyAlignment="1">
      <alignment vertical="center"/>
    </xf>
    <xf numFmtId="164" fontId="66" fillId="0" borderId="37" xfId="0" applyNumberFormat="1" applyFont="1" applyFill="1" applyBorder="1" applyAlignment="1">
      <alignment vertical="center"/>
    </xf>
    <xf numFmtId="164" fontId="14" fillId="20" borderId="18" xfId="0" applyNumberFormat="1" applyFont="1" applyFill="1" applyBorder="1" applyAlignment="1">
      <alignment horizontal="centerContinuous" vertical="center"/>
    </xf>
    <xf numFmtId="164" fontId="14" fillId="20" borderId="19" xfId="0" applyNumberFormat="1" applyFont="1" applyFill="1" applyBorder="1" applyAlignment="1">
      <alignment horizontal="centerContinuous" vertical="center"/>
    </xf>
    <xf numFmtId="164" fontId="14" fillId="20" borderId="0" xfId="0" applyNumberFormat="1" applyFont="1" applyFill="1" applyBorder="1" applyAlignment="1">
      <alignment horizontal="centerContinuous" vertical="center"/>
    </xf>
    <xf numFmtId="164" fontId="14" fillId="20" borderId="17" xfId="0" applyNumberFormat="1" applyFont="1" applyFill="1" applyBorder="1" applyAlignment="1">
      <alignment horizontal="centerContinuous" vertical="center"/>
    </xf>
    <xf numFmtId="164" fontId="11" fillId="0" borderId="35" xfId="0" applyNumberFormat="1" applyFont="1" applyFill="1" applyBorder="1" applyAlignment="1">
      <alignment vertical="center"/>
    </xf>
    <xf numFmtId="164" fontId="66" fillId="0" borderId="9" xfId="0" applyNumberFormat="1" applyFont="1" applyFill="1" applyBorder="1" applyAlignment="1">
      <alignment vertical="center"/>
    </xf>
    <xf numFmtId="175" fontId="11" fillId="0" borderId="18" xfId="0" applyNumberFormat="1" applyFont="1" applyFill="1" applyBorder="1" applyAlignment="1">
      <alignment horizontal="right" vertical="center"/>
    </xf>
    <xf numFmtId="175" fontId="66" fillId="0" borderId="17" xfId="0" applyNumberFormat="1" applyFont="1" applyFill="1" applyBorder="1" applyAlignment="1">
      <alignment vertical="center"/>
    </xf>
    <xf numFmtId="164" fontId="11" fillId="0" borderId="40" xfId="0" applyNumberFormat="1" applyFont="1" applyFill="1" applyBorder="1" applyAlignment="1">
      <alignment vertical="center"/>
    </xf>
    <xf numFmtId="164" fontId="11" fillId="0" borderId="39" xfId="0" applyNumberFormat="1" applyFont="1" applyFill="1" applyBorder="1" applyAlignment="1">
      <alignment vertical="center"/>
    </xf>
    <xf numFmtId="164" fontId="66" fillId="0" borderId="39" xfId="0" applyNumberFormat="1" applyFont="1" applyFill="1" applyBorder="1" applyAlignment="1">
      <alignment vertical="center"/>
    </xf>
    <xf numFmtId="164" fontId="64" fillId="0" borderId="10" xfId="0" applyNumberFormat="1" applyFont="1" applyFill="1" applyBorder="1" applyAlignment="1">
      <alignment horizontal="right" vertical="center"/>
    </xf>
    <xf numFmtId="175" fontId="11" fillId="0" borderId="18" xfId="0" applyNumberFormat="1" applyFont="1" applyFill="1" applyBorder="1" applyAlignment="1">
      <alignment vertical="center"/>
    </xf>
    <xf numFmtId="164" fontId="55" fillId="23" borderId="11" xfId="0" applyNumberFormat="1" applyFont="1" applyFill="1" applyBorder="1" applyAlignment="1">
      <alignment horizontal="right" vertical="center"/>
    </xf>
    <xf numFmtId="164" fontId="55" fillId="23" borderId="11" xfId="0" applyNumberFormat="1" applyFont="1" applyFill="1" applyBorder="1" applyAlignment="1">
      <alignment vertical="center"/>
    </xf>
    <xf numFmtId="164" fontId="9" fillId="23" borderId="11" xfId="0" applyNumberFormat="1" applyFont="1" applyFill="1" applyBorder="1" applyAlignment="1">
      <alignment horizontal="left" vertical="center"/>
    </xf>
    <xf numFmtId="164" fontId="9" fillId="23" borderId="10" xfId="0" applyNumberFormat="1" applyFont="1" applyFill="1" applyBorder="1" applyAlignment="1">
      <alignment vertical="center"/>
    </xf>
    <xf numFmtId="164" fontId="9" fillId="23" borderId="17" xfId="0" applyNumberFormat="1" applyFont="1" applyFill="1" applyBorder="1" applyAlignment="1">
      <alignment vertical="center"/>
    </xf>
    <xf numFmtId="164" fontId="55" fillId="23" borderId="12" xfId="0" applyNumberFormat="1" applyFont="1" applyFill="1" applyBorder="1" applyAlignment="1">
      <alignment vertical="center"/>
    </xf>
    <xf numFmtId="164" fontId="55" fillId="23" borderId="14" xfId="0" applyNumberFormat="1" applyFont="1" applyFill="1" applyBorder="1" applyAlignment="1">
      <alignment vertical="center"/>
    </xf>
    <xf numFmtId="164" fontId="11" fillId="19" borderId="26" xfId="0" applyNumberFormat="1" applyFont="1" applyFill="1" applyBorder="1" applyAlignment="1">
      <alignment horizontal="centerContinuous" vertical="center"/>
    </xf>
    <xf numFmtId="164" fontId="64" fillId="0" borderId="9" xfId="0" applyNumberFormat="1" applyFont="1" applyFill="1" applyBorder="1" applyAlignment="1">
      <alignment horizontal="right" vertical="center"/>
    </xf>
    <xf numFmtId="164" fontId="68" fillId="0" borderId="0" xfId="0" applyNumberFormat="1" applyFont="1" applyFill="1" applyBorder="1" applyAlignment="1">
      <alignment vertical="center"/>
    </xf>
    <xf numFmtId="164" fontId="33" fillId="0" borderId="0" xfId="0" applyNumberFormat="1" applyFont="1" applyAlignment="1">
      <alignment vertical="center"/>
    </xf>
    <xf numFmtId="165" fontId="3" fillId="0" borderId="40" xfId="0" applyNumberFormat="1" applyFont="1" applyFill="1" applyBorder="1" applyAlignment="1">
      <alignment vertical="center"/>
    </xf>
    <xf numFmtId="165" fontId="3" fillId="0" borderId="19" xfId="0" applyNumberFormat="1" applyFont="1" applyFill="1" applyBorder="1" applyAlignment="1">
      <alignment vertical="center"/>
    </xf>
    <xf numFmtId="165" fontId="3" fillId="0" borderId="0" xfId="0" applyNumberFormat="1" applyFont="1" applyFill="1" applyBorder="1" applyAlignment="1">
      <alignment vertical="center"/>
    </xf>
    <xf numFmtId="165" fontId="3" fillId="0" borderId="21" xfId="0" applyNumberFormat="1" applyFont="1" applyFill="1" applyBorder="1" applyAlignment="1">
      <alignment vertical="center"/>
    </xf>
    <xf numFmtId="165" fontId="3" fillId="0" borderId="53" xfId="0" applyNumberFormat="1" applyFont="1" applyBorder="1" applyAlignment="1">
      <alignment vertical="center"/>
    </xf>
    <xf numFmtId="165" fontId="3" fillId="0" borderId="42" xfId="0" applyNumberFormat="1" applyFont="1" applyBorder="1" applyAlignment="1">
      <alignment vertical="center"/>
    </xf>
    <xf numFmtId="164" fontId="3" fillId="20" borderId="37" xfId="0" applyNumberFormat="1" applyFont="1" applyFill="1" applyBorder="1" applyAlignment="1">
      <alignment vertical="center"/>
    </xf>
    <xf numFmtId="164" fontId="3" fillId="20" borderId="35" xfId="0" applyNumberFormat="1" applyFont="1" applyFill="1" applyBorder="1" applyAlignment="1">
      <alignment vertical="center"/>
    </xf>
    <xf numFmtId="166" fontId="9" fillId="20" borderId="25" xfId="0" applyNumberFormat="1" applyFont="1" applyFill="1" applyBorder="1" applyAlignment="1">
      <alignment vertical="center"/>
    </xf>
    <xf numFmtId="166" fontId="9" fillId="20" borderId="28" xfId="0" applyNumberFormat="1" applyFont="1" applyFill="1" applyBorder="1" applyAlignment="1">
      <alignment vertical="center"/>
    </xf>
    <xf numFmtId="164" fontId="9" fillId="20" borderId="28" xfId="0" applyNumberFormat="1" applyFont="1" applyFill="1" applyBorder="1" applyAlignment="1">
      <alignment vertical="center"/>
    </xf>
    <xf numFmtId="3" fontId="9" fillId="20" borderId="28" xfId="0" applyNumberFormat="1" applyFont="1" applyFill="1" applyBorder="1" applyAlignment="1">
      <alignment vertical="center"/>
    </xf>
    <xf numFmtId="166" fontId="3" fillId="0" borderId="28" xfId="0" applyNumberFormat="1" applyFont="1" applyBorder="1" applyAlignment="1">
      <alignment vertical="center"/>
    </xf>
    <xf numFmtId="164" fontId="9" fillId="20" borderId="23" xfId="0" applyNumberFormat="1" applyFont="1" applyFill="1" applyBorder="1" applyAlignment="1">
      <alignment vertical="center"/>
    </xf>
    <xf numFmtId="164" fontId="9" fillId="20" borderId="24" xfId="0" applyNumberFormat="1" applyFont="1" applyFill="1" applyBorder="1" applyAlignment="1">
      <alignment vertical="center"/>
    </xf>
    <xf numFmtId="164" fontId="3" fillId="0" borderId="56" xfId="0" applyNumberFormat="1" applyFont="1" applyFill="1" applyBorder="1" applyAlignment="1">
      <alignment vertical="center"/>
    </xf>
    <xf numFmtId="164" fontId="9" fillId="19" borderId="12" xfId="0" applyNumberFormat="1" applyFont="1" applyFill="1" applyBorder="1" applyAlignment="1">
      <alignment horizontal="center" vertical="center"/>
    </xf>
    <xf numFmtId="164" fontId="9" fillId="19" borderId="13" xfId="0" applyNumberFormat="1" applyFont="1" applyFill="1" applyBorder="1" applyAlignment="1">
      <alignment horizontal="center" vertical="center"/>
    </xf>
    <xf numFmtId="165" fontId="3" fillId="0" borderId="9" xfId="0" applyNumberFormat="1" applyFont="1" applyBorder="1" applyAlignment="1">
      <alignment vertical="center"/>
    </xf>
    <xf numFmtId="165" fontId="13" fillId="0" borderId="29" xfId="0" applyNumberFormat="1" applyFont="1" applyBorder="1" applyAlignment="1">
      <alignment vertical="center"/>
    </xf>
    <xf numFmtId="164" fontId="9" fillId="21" borderId="11" xfId="0" applyNumberFormat="1" applyFont="1" applyFill="1" applyBorder="1" applyAlignment="1">
      <alignment vertical="center"/>
    </xf>
    <xf numFmtId="164" fontId="9" fillId="19" borderId="27" xfId="0" applyNumberFormat="1" applyFont="1" applyFill="1" applyBorder="1" applyAlignment="1">
      <alignment horizontal="center" vertical="center"/>
    </xf>
    <xf numFmtId="165" fontId="3" fillId="0" borderId="38" xfId="0" applyNumberFormat="1" applyFont="1" applyFill="1" applyBorder="1" applyAlignment="1">
      <alignment vertical="center"/>
    </xf>
    <xf numFmtId="165" fontId="3" fillId="0" borderId="39" xfId="0" applyNumberFormat="1" applyFont="1" applyFill="1" applyBorder="1" applyAlignment="1">
      <alignment vertical="center"/>
    </xf>
    <xf numFmtId="0" fontId="13" fillId="0" borderId="21" xfId="0" applyNumberFormat="1" applyFont="1" applyFill="1" applyBorder="1" applyAlignment="1">
      <alignment horizontal="left" vertical="center"/>
    </xf>
    <xf numFmtId="0" fontId="13" fillId="0" borderId="10" xfId="0" applyNumberFormat="1" applyFont="1" applyFill="1" applyBorder="1" applyAlignment="1">
      <alignment horizontal="left" vertical="center"/>
    </xf>
    <xf numFmtId="167" fontId="13" fillId="0" borderId="40" xfId="0" applyNumberFormat="1" applyFont="1" applyFill="1" applyBorder="1" applyAlignment="1">
      <alignment horizontal="left" vertical="center"/>
    </xf>
    <xf numFmtId="0" fontId="13" fillId="0" borderId="39" xfId="0" applyNumberFormat="1" applyFont="1" applyFill="1" applyBorder="1" applyAlignment="1">
      <alignment horizontal="left" vertical="center"/>
    </xf>
    <xf numFmtId="164" fontId="9" fillId="19" borderId="27" xfId="0" applyNumberFormat="1" applyFont="1" applyFill="1" applyBorder="1" applyAlignment="1">
      <alignment horizontal="center" vertical="center" wrapText="1"/>
    </xf>
    <xf numFmtId="164" fontId="23" fillId="21" borderId="12" xfId="0" applyNumberFormat="1" applyFont="1" applyFill="1" applyBorder="1" applyAlignment="1">
      <alignment horizontal="right" vertical="center"/>
    </xf>
    <xf numFmtId="164" fontId="3" fillId="0" borderId="39" xfId="0" applyNumberFormat="1" applyFont="1" applyFill="1" applyBorder="1" applyAlignment="1">
      <alignment vertical="center"/>
    </xf>
    <xf numFmtId="167" fontId="13" fillId="0" borderId="39" xfId="0" applyNumberFormat="1" applyFont="1" applyFill="1" applyBorder="1" applyAlignment="1">
      <alignment horizontal="left" vertical="center"/>
    </xf>
    <xf numFmtId="164" fontId="3" fillId="23" borderId="11" xfId="0" applyNumberFormat="1" applyFont="1" applyFill="1" applyBorder="1" applyAlignment="1">
      <alignment vertical="center"/>
    </xf>
    <xf numFmtId="164" fontId="9" fillId="23" borderId="10" xfId="0" applyNumberFormat="1" applyFont="1" applyFill="1" applyBorder="1" applyAlignment="1">
      <alignment horizontal="left" vertical="center"/>
    </xf>
    <xf numFmtId="164" fontId="66" fillId="0" borderId="0" xfId="0" applyNumberFormat="1" applyFont="1" applyFill="1" applyBorder="1" applyAlignment="1">
      <alignment vertical="center"/>
    </xf>
    <xf numFmtId="173" fontId="66" fillId="0" borderId="24" xfId="0" applyNumberFormat="1" applyFont="1" applyFill="1" applyBorder="1" applyAlignment="1">
      <alignment vertical="center"/>
    </xf>
    <xf numFmtId="164" fontId="14" fillId="20" borderId="13" xfId="0" applyNumberFormat="1" applyFont="1" applyFill="1" applyBorder="1" applyAlignment="1">
      <alignment horizontal="centerContinuous" vertical="center"/>
    </xf>
    <xf numFmtId="164" fontId="14" fillId="20" borderId="11" xfId="0" applyNumberFormat="1" applyFont="1" applyFill="1" applyBorder="1" applyAlignment="1">
      <alignment horizontal="centerContinuous" vertical="center"/>
    </xf>
    <xf numFmtId="164" fontId="14" fillId="20" borderId="12" xfId="0" applyNumberFormat="1" applyFont="1" applyFill="1" applyBorder="1" applyAlignment="1">
      <alignment horizontal="centerContinuous" vertical="center"/>
    </xf>
    <xf numFmtId="164" fontId="9" fillId="23" borderId="9" xfId="0" applyNumberFormat="1" applyFont="1" applyFill="1" applyBorder="1" applyAlignment="1">
      <alignment horizontal="left" vertical="center"/>
    </xf>
    <xf numFmtId="164" fontId="9" fillId="19" borderId="11" xfId="0" applyNumberFormat="1" applyFont="1" applyFill="1" applyBorder="1" applyAlignment="1">
      <alignment horizontal="center" vertical="center"/>
    </xf>
    <xf numFmtId="164" fontId="9" fillId="19" borderId="26" xfId="0" applyNumberFormat="1" applyFont="1" applyFill="1" applyBorder="1" applyAlignment="1">
      <alignment horizontal="center" vertical="center"/>
    </xf>
    <xf numFmtId="165" fontId="3" fillId="0" borderId="37" xfId="0" applyNumberFormat="1" applyFont="1" applyFill="1" applyBorder="1" applyAlignment="1">
      <alignment vertical="center"/>
    </xf>
    <xf numFmtId="167" fontId="13" fillId="0" borderId="35" xfId="0" applyNumberFormat="1" applyFont="1" applyFill="1" applyBorder="1" applyAlignment="1">
      <alignment horizontal="left" vertical="center"/>
    </xf>
    <xf numFmtId="0" fontId="13" fillId="0" borderId="37" xfId="0" applyNumberFormat="1" applyFont="1" applyFill="1" applyBorder="1" applyAlignment="1">
      <alignment horizontal="left" vertical="center"/>
    </xf>
    <xf numFmtId="0" fontId="13" fillId="0" borderId="0" xfId="0" applyNumberFormat="1" applyFont="1" applyFill="1" applyBorder="1" applyAlignment="1">
      <alignment horizontal="left" vertical="center"/>
    </xf>
    <xf numFmtId="164" fontId="23" fillId="21" borderId="11" xfId="0" applyNumberFormat="1" applyFont="1" applyFill="1" applyBorder="1" applyAlignment="1">
      <alignment horizontal="right" vertical="center"/>
    </xf>
    <xf numFmtId="164" fontId="3" fillId="0" borderId="37" xfId="0" applyNumberFormat="1" applyFont="1" applyFill="1" applyBorder="1" applyAlignment="1">
      <alignment vertical="center"/>
    </xf>
    <xf numFmtId="167" fontId="13" fillId="0" borderId="37" xfId="0" applyNumberFormat="1" applyFont="1" applyFill="1" applyBorder="1" applyAlignment="1">
      <alignment horizontal="left" vertical="center"/>
    </xf>
    <xf numFmtId="0" fontId="13" fillId="0" borderId="9" xfId="0" applyNumberFormat="1" applyFont="1" applyFill="1" applyBorder="1" applyAlignment="1">
      <alignment horizontal="left" vertical="center"/>
    </xf>
    <xf numFmtId="164" fontId="11" fillId="19" borderId="34" xfId="0" applyNumberFormat="1" applyFont="1" applyFill="1" applyBorder="1" applyAlignment="1">
      <alignment vertical="center"/>
    </xf>
    <xf numFmtId="164" fontId="11" fillId="19" borderId="35" xfId="0" applyNumberFormat="1" applyFont="1" applyFill="1" applyBorder="1" applyAlignment="1">
      <alignment vertical="center"/>
    </xf>
    <xf numFmtId="164" fontId="14" fillId="19" borderId="12" xfId="0" applyNumberFormat="1" applyFont="1" applyFill="1" applyBorder="1" applyAlignment="1">
      <alignment horizontal="center" vertical="center" wrapText="1"/>
    </xf>
    <xf numFmtId="165" fontId="14" fillId="20" borderId="38" xfId="0" applyNumberFormat="1" applyFont="1" applyFill="1" applyBorder="1" applyAlignment="1">
      <alignment vertical="center"/>
    </xf>
    <xf numFmtId="165" fontId="14" fillId="20" borderId="37" xfId="0" applyNumberFormat="1" applyFont="1" applyFill="1" applyBorder="1" applyAlignment="1">
      <alignment vertical="center"/>
    </xf>
    <xf numFmtId="165" fontId="9" fillId="20" borderId="37" xfId="0" applyNumberFormat="1" applyFont="1" applyFill="1" applyBorder="1" applyAlignment="1">
      <alignment vertical="center"/>
    </xf>
    <xf numFmtId="164" fontId="11" fillId="19" borderId="13" xfId="0" applyNumberFormat="1" applyFont="1" applyFill="1" applyBorder="1" applyAlignment="1">
      <alignment horizontal="center" vertical="center"/>
    </xf>
    <xf numFmtId="164" fontId="11" fillId="19" borderId="11" xfId="0" applyNumberFormat="1" applyFont="1" applyFill="1" applyBorder="1" applyAlignment="1">
      <alignment horizontal="center" vertical="center"/>
    </xf>
    <xf numFmtId="164" fontId="11" fillId="19" borderId="12" xfId="0" applyNumberFormat="1" applyFont="1" applyFill="1" applyBorder="1" applyAlignment="1">
      <alignment horizontal="center" vertical="center"/>
    </xf>
    <xf numFmtId="164" fontId="55" fillId="0" borderId="73" xfId="0" applyNumberFormat="1" applyFont="1" applyBorder="1" applyAlignment="1">
      <alignment vertical="center"/>
    </xf>
    <xf numFmtId="164" fontId="3" fillId="0" borderId="25" xfId="0" applyNumberFormat="1" applyFont="1" applyFill="1" applyBorder="1" applyAlignment="1">
      <alignment vertical="center"/>
    </xf>
    <xf numFmtId="164" fontId="55" fillId="0" borderId="26" xfId="0" applyNumberFormat="1" applyFont="1" applyFill="1" applyBorder="1" applyAlignment="1">
      <alignment vertical="center"/>
    </xf>
    <xf numFmtId="164" fontId="3" fillId="0" borderId="46" xfId="0" applyNumberFormat="1" applyFont="1" applyFill="1" applyBorder="1" applyAlignment="1">
      <alignment vertical="center"/>
    </xf>
    <xf numFmtId="164" fontId="55" fillId="0" borderId="47" xfId="0" applyNumberFormat="1" applyFont="1" applyFill="1" applyBorder="1" applyAlignment="1">
      <alignment vertical="center"/>
    </xf>
    <xf numFmtId="3" fontId="9" fillId="20" borderId="23" xfId="0" applyNumberFormat="1" applyFont="1" applyFill="1" applyBorder="1" applyAlignment="1">
      <alignment vertical="center"/>
    </xf>
    <xf numFmtId="164" fontId="14" fillId="19" borderId="14" xfId="0" applyNumberFormat="1" applyFont="1" applyFill="1" applyBorder="1" applyAlignment="1">
      <alignment horizontal="center" wrapText="1"/>
    </xf>
    <xf numFmtId="164" fontId="11" fillId="24" borderId="0" xfId="0" applyNumberFormat="1" applyFont="1" applyFill="1" applyBorder="1" applyAlignment="1">
      <alignment vertical="center"/>
    </xf>
    <xf numFmtId="164" fontId="3" fillId="24" borderId="0" xfId="0" applyNumberFormat="1" applyFont="1" applyFill="1" applyBorder="1" applyAlignment="1">
      <alignment vertical="center"/>
    </xf>
    <xf numFmtId="165" fontId="3" fillId="0" borderId="74" xfId="0" applyNumberFormat="1" applyFont="1" applyBorder="1" applyAlignment="1">
      <alignment vertical="center"/>
    </xf>
    <xf numFmtId="165" fontId="3" fillId="0" borderId="75" xfId="0" applyNumberFormat="1" applyFont="1" applyBorder="1" applyAlignment="1">
      <alignment vertical="center"/>
    </xf>
    <xf numFmtId="166" fontId="3" fillId="0" borderId="76" xfId="0" applyNumberFormat="1" applyFont="1" applyFill="1" applyBorder="1" applyAlignment="1">
      <alignment vertical="center"/>
    </xf>
    <xf numFmtId="166" fontId="3" fillId="0" borderId="74" xfId="0" applyNumberFormat="1" applyFont="1" applyFill="1" applyBorder="1" applyAlignment="1">
      <alignment vertical="center"/>
    </xf>
    <xf numFmtId="170" fontId="20" fillId="0" borderId="77" xfId="0" applyNumberFormat="1" applyFont="1" applyBorder="1" applyAlignment="1">
      <alignment vertical="center"/>
    </xf>
    <xf numFmtId="165" fontId="3" fillId="0" borderId="46" xfId="0" applyNumberFormat="1" applyFont="1" applyBorder="1" applyAlignment="1">
      <alignment vertical="center"/>
    </xf>
    <xf numFmtId="165" fontId="3" fillId="0" borderId="47" xfId="0" applyNumberFormat="1" applyFont="1" applyBorder="1" applyAlignment="1">
      <alignment vertical="center"/>
    </xf>
    <xf numFmtId="166" fontId="3" fillId="0" borderId="48" xfId="0" applyNumberFormat="1" applyFont="1" applyFill="1" applyBorder="1" applyAlignment="1">
      <alignment vertical="center"/>
    </xf>
    <xf numFmtId="166" fontId="3" fillId="0" borderId="46" xfId="0" applyNumberFormat="1" applyFont="1" applyFill="1" applyBorder="1" applyAlignment="1">
      <alignment vertical="center"/>
    </xf>
    <xf numFmtId="170" fontId="20" fillId="0" borderId="49" xfId="0" applyNumberFormat="1" applyFont="1" applyBorder="1" applyAlignment="1">
      <alignment vertical="center"/>
    </xf>
    <xf numFmtId="3" fontId="3" fillId="0" borderId="63" xfId="0" applyNumberFormat="1" applyFont="1" applyBorder="1"/>
    <xf numFmtId="164" fontId="8" fillId="0" borderId="0" xfId="0" applyNumberFormat="1" applyFont="1" applyAlignment="1">
      <alignment horizontal="left" vertical="center" wrapText="1"/>
    </xf>
    <xf numFmtId="164" fontId="8" fillId="0" borderId="0" xfId="0" applyNumberFormat="1" applyFont="1" applyBorder="1" applyAlignment="1">
      <alignment horizontal="left" vertical="center" wrapText="1"/>
    </xf>
    <xf numFmtId="164" fontId="9" fillId="19" borderId="11" xfId="0" applyNumberFormat="1" applyFont="1" applyFill="1" applyBorder="1" applyAlignment="1">
      <alignment horizontal="center" vertical="center"/>
    </xf>
    <xf numFmtId="164" fontId="9" fillId="19" borderId="12" xfId="0" applyNumberFormat="1" applyFont="1" applyFill="1" applyBorder="1" applyAlignment="1">
      <alignment horizontal="center" vertical="center"/>
    </xf>
    <xf numFmtId="165" fontId="3" fillId="0" borderId="75" xfId="0" applyNumberFormat="1" applyFont="1" applyFill="1" applyBorder="1" applyAlignment="1">
      <alignment vertical="center"/>
    </xf>
    <xf numFmtId="165" fontId="3" fillId="0" borderId="76" xfId="0" applyNumberFormat="1" applyFont="1" applyFill="1" applyBorder="1" applyAlignment="1">
      <alignment vertical="center"/>
    </xf>
    <xf numFmtId="176" fontId="3" fillId="0" borderId="77" xfId="0" applyNumberFormat="1" applyFont="1" applyFill="1" applyBorder="1" applyAlignment="1">
      <alignment vertical="center"/>
    </xf>
    <xf numFmtId="165" fontId="3" fillId="0" borderId="47" xfId="0" applyNumberFormat="1" applyFont="1" applyFill="1" applyBorder="1" applyAlignment="1">
      <alignment vertical="center"/>
    </xf>
    <xf numFmtId="165" fontId="3" fillId="0" borderId="48" xfId="0" applyNumberFormat="1" applyFont="1" applyFill="1" applyBorder="1" applyAlignment="1">
      <alignment vertical="center"/>
    </xf>
    <xf numFmtId="176" fontId="3" fillId="0" borderId="49" xfId="0" applyNumberFormat="1" applyFont="1" applyFill="1" applyBorder="1" applyAlignment="1">
      <alignment vertical="center"/>
    </xf>
    <xf numFmtId="165" fontId="3" fillId="0" borderId="73" xfId="0" applyNumberFormat="1" applyFont="1" applyFill="1" applyBorder="1" applyAlignment="1">
      <alignment vertical="center"/>
    </xf>
    <xf numFmtId="165" fontId="3" fillId="0" borderId="50" xfId="0" applyNumberFormat="1" applyFont="1" applyFill="1" applyBorder="1" applyAlignment="1">
      <alignment vertical="center"/>
    </xf>
    <xf numFmtId="166" fontId="3" fillId="0" borderId="72" xfId="0" applyNumberFormat="1" applyFont="1" applyFill="1" applyBorder="1" applyAlignment="1">
      <alignment vertical="center"/>
    </xf>
    <xf numFmtId="176" fontId="3" fillId="0" borderId="51" xfId="0" applyNumberFormat="1" applyFont="1" applyFill="1" applyBorder="1" applyAlignment="1">
      <alignment vertical="center"/>
    </xf>
    <xf numFmtId="165" fontId="3" fillId="0" borderId="74" xfId="0" applyNumberFormat="1" applyFont="1" applyFill="1" applyBorder="1" applyAlignment="1">
      <alignment horizontal="centerContinuous" vertical="center"/>
    </xf>
    <xf numFmtId="165" fontId="3" fillId="0" borderId="75" xfId="0" applyNumberFormat="1" applyFont="1" applyFill="1" applyBorder="1" applyAlignment="1">
      <alignment horizontal="centerContinuous" vertical="center"/>
    </xf>
    <xf numFmtId="165" fontId="3" fillId="0" borderId="46" xfId="0" applyNumberFormat="1" applyFont="1" applyFill="1" applyBorder="1" applyAlignment="1">
      <alignment horizontal="centerContinuous" vertical="center"/>
    </xf>
    <xf numFmtId="165" fontId="3" fillId="0" borderId="47" xfId="0" applyNumberFormat="1" applyFont="1" applyFill="1" applyBorder="1" applyAlignment="1">
      <alignment horizontal="centerContinuous" vertical="center"/>
    </xf>
    <xf numFmtId="165" fontId="3" fillId="0" borderId="72" xfId="0" applyNumberFormat="1" applyFont="1" applyFill="1" applyBorder="1" applyAlignment="1">
      <alignment horizontal="centerContinuous" vertical="center"/>
    </xf>
    <xf numFmtId="165" fontId="3" fillId="0" borderId="73" xfId="0" applyNumberFormat="1" applyFont="1" applyFill="1" applyBorder="1" applyAlignment="1">
      <alignment horizontal="centerContinuous" vertical="center"/>
    </xf>
    <xf numFmtId="165" fontId="11" fillId="0" borderId="0" xfId="0" applyNumberFormat="1" applyFont="1" applyFill="1" applyBorder="1" applyAlignment="1">
      <alignment vertical="center"/>
    </xf>
    <xf numFmtId="165" fontId="11" fillId="0" borderId="35" xfId="0" applyNumberFormat="1" applyFont="1" applyFill="1" applyBorder="1" applyAlignment="1">
      <alignment vertical="center"/>
    </xf>
    <xf numFmtId="165" fontId="11" fillId="0" borderId="40" xfId="0" applyNumberFormat="1" applyFont="1" applyFill="1" applyBorder="1" applyAlignment="1">
      <alignment vertical="center"/>
    </xf>
    <xf numFmtId="165" fontId="11" fillId="0" borderId="39" xfId="0" applyNumberFormat="1" applyFont="1" applyFill="1" applyBorder="1" applyAlignment="1">
      <alignment vertical="center"/>
    </xf>
    <xf numFmtId="165" fontId="11" fillId="0" borderId="21" xfId="0" applyNumberFormat="1" applyFont="1" applyFill="1" applyBorder="1" applyAlignment="1">
      <alignment vertical="center"/>
    </xf>
    <xf numFmtId="164" fontId="8" fillId="0" borderId="0" xfId="0" applyNumberFormat="1" applyFont="1" applyAlignment="1">
      <alignment horizontal="left" vertical="center" wrapText="1"/>
    </xf>
    <xf numFmtId="164" fontId="1" fillId="0" borderId="0" xfId="0" applyNumberFormat="1" applyFont="1" applyFill="1" applyAlignment="1">
      <alignment horizontal="left" vertical="center" wrapText="1"/>
    </xf>
    <xf numFmtId="0" fontId="76" fillId="0" borderId="0" xfId="55" applyFont="1" applyFill="1" applyBorder="1" applyAlignment="1">
      <alignment vertical="center" wrapText="1"/>
    </xf>
    <xf numFmtId="164" fontId="5" fillId="0" borderId="0" xfId="55" applyNumberFormat="1" applyFont="1" applyAlignment="1">
      <alignment vertical="center"/>
    </xf>
    <xf numFmtId="164" fontId="6" fillId="0" borderId="0" xfId="55" applyNumberFormat="1" applyFont="1" applyAlignment="1">
      <alignment vertical="center"/>
    </xf>
    <xf numFmtId="164" fontId="4" fillId="0" borderId="0" xfId="55" applyNumberFormat="1" applyFont="1" applyAlignment="1"/>
    <xf numFmtId="167" fontId="3" fillId="0" borderId="25" xfId="0" applyNumberFormat="1" applyFont="1" applyFill="1" applyBorder="1" applyAlignment="1">
      <alignment horizontal="left" vertical="center"/>
    </xf>
    <xf numFmtId="0" fontId="3" fillId="0" borderId="28" xfId="0" applyNumberFormat="1" applyFont="1" applyFill="1" applyBorder="1" applyAlignment="1">
      <alignment horizontal="left" vertical="center"/>
    </xf>
    <xf numFmtId="0" fontId="3" fillId="0" borderId="20" xfId="0" applyNumberFormat="1" applyFont="1" applyFill="1" applyBorder="1" applyAlignment="1">
      <alignment horizontal="left" vertical="center"/>
    </xf>
    <xf numFmtId="164" fontId="8" fillId="21" borderId="20" xfId="0" applyNumberFormat="1" applyFont="1" applyFill="1" applyBorder="1" applyAlignment="1">
      <alignment horizontal="right" vertical="center"/>
    </xf>
    <xf numFmtId="164" fontId="3" fillId="0" borderId="25" xfId="0" applyNumberFormat="1" applyFont="1" applyBorder="1" applyAlignment="1">
      <alignment vertical="center"/>
    </xf>
    <xf numFmtId="164" fontId="3" fillId="0" borderId="20" xfId="0" applyNumberFormat="1" applyFont="1" applyBorder="1" applyAlignment="1">
      <alignment vertical="center"/>
    </xf>
    <xf numFmtId="164" fontId="4" fillId="0" borderId="0" xfId="55" applyNumberFormat="1" applyFont="1" applyAlignment="1">
      <alignment vertical="center"/>
    </xf>
    <xf numFmtId="164" fontId="26" fillId="0" borderId="0" xfId="55" applyNumberFormat="1" applyFont="1" applyFill="1" applyBorder="1" applyAlignment="1">
      <alignment vertical="center"/>
    </xf>
    <xf numFmtId="164" fontId="26" fillId="0" borderId="0" xfId="55" applyNumberFormat="1" applyFont="1" applyFill="1" applyAlignment="1">
      <alignment vertical="center"/>
    </xf>
    <xf numFmtId="164" fontId="26" fillId="0" borderId="0" xfId="55" applyNumberFormat="1" applyFont="1" applyAlignment="1">
      <alignment vertical="center"/>
    </xf>
    <xf numFmtId="164" fontId="3" fillId="0" borderId="38" xfId="0" applyNumberFormat="1" applyFont="1" applyFill="1" applyBorder="1" applyAlignment="1">
      <alignment horizontal="left" vertical="center"/>
    </xf>
    <xf numFmtId="164" fontId="3" fillId="0" borderId="31" xfId="0" applyNumberFormat="1" applyFont="1" applyFill="1" applyBorder="1" applyAlignment="1">
      <alignment horizontal="left" vertical="center"/>
    </xf>
    <xf numFmtId="164" fontId="3" fillId="0" borderId="36" xfId="0" applyNumberFormat="1" applyFont="1" applyBorder="1" applyAlignment="1">
      <alignment vertical="center"/>
    </xf>
    <xf numFmtId="164" fontId="3" fillId="0" borderId="41" xfId="0" applyNumberFormat="1" applyFont="1" applyBorder="1" applyAlignment="1">
      <alignment vertical="center"/>
    </xf>
    <xf numFmtId="164" fontId="59" fillId="0" borderId="10" xfId="55" applyNumberFormat="1" applyFont="1" applyBorder="1" applyAlignment="1">
      <alignment horizontal="right" vertical="center"/>
    </xf>
    <xf numFmtId="164" fontId="10" fillId="0" borderId="0" xfId="55" applyNumberFormat="1" applyFont="1" applyFill="1" applyBorder="1" applyAlignment="1">
      <alignment vertical="center"/>
    </xf>
    <xf numFmtId="164" fontId="3" fillId="0" borderId="60" xfId="0" applyNumberFormat="1" applyFont="1" applyFill="1" applyBorder="1" applyAlignment="1">
      <alignment vertical="center"/>
    </xf>
    <xf numFmtId="164" fontId="9" fillId="20" borderId="14" xfId="55" applyNumberFormat="1" applyFont="1" applyFill="1" applyBorder="1" applyAlignment="1">
      <alignment horizontal="center" vertical="center"/>
    </xf>
    <xf numFmtId="164" fontId="14" fillId="20" borderId="14" xfId="55" applyNumberFormat="1" applyFont="1" applyFill="1" applyBorder="1" applyAlignment="1">
      <alignment horizontal="center" vertical="center"/>
    </xf>
    <xf numFmtId="164" fontId="3" fillId="0" borderId="47" xfId="0" applyNumberFormat="1" applyFont="1" applyBorder="1" applyAlignment="1">
      <alignment vertical="center"/>
    </xf>
    <xf numFmtId="164" fontId="3" fillId="0" borderId="78" xfId="0" applyNumberFormat="1" applyFont="1" applyBorder="1" applyAlignment="1">
      <alignment vertical="center"/>
    </xf>
    <xf numFmtId="164" fontId="3" fillId="0" borderId="73" xfId="0" applyNumberFormat="1" applyFont="1" applyBorder="1" applyAlignment="1">
      <alignment vertical="center"/>
    </xf>
    <xf numFmtId="164" fontId="3" fillId="22" borderId="13" xfId="0" applyNumberFormat="1" applyFont="1" applyFill="1" applyBorder="1" applyAlignment="1">
      <alignment vertical="center"/>
    </xf>
    <xf numFmtId="164" fontId="3" fillId="22" borderId="9" xfId="0" applyNumberFormat="1" applyFont="1" applyFill="1" applyBorder="1" applyAlignment="1">
      <alignment horizontal="right" vertical="center"/>
    </xf>
    <xf numFmtId="164" fontId="14" fillId="19" borderId="13" xfId="55" applyNumberFormat="1" applyFont="1" applyFill="1" applyBorder="1" applyAlignment="1">
      <alignment horizontal="centerContinuous" vertical="center" wrapText="1"/>
    </xf>
    <xf numFmtId="164" fontId="11" fillId="0" borderId="73" xfId="0" applyNumberFormat="1" applyFont="1" applyBorder="1" applyAlignment="1">
      <alignment vertical="center"/>
    </xf>
    <xf numFmtId="164" fontId="33" fillId="0" borderId="0" xfId="55" applyNumberFormat="1" applyFont="1" applyFill="1" applyBorder="1" applyAlignment="1">
      <alignment vertical="center"/>
    </xf>
    <xf numFmtId="164" fontId="3" fillId="0" borderId="26" xfId="0" applyNumberFormat="1" applyFont="1" applyFill="1" applyBorder="1" applyAlignment="1">
      <alignment vertical="center"/>
    </xf>
    <xf numFmtId="164" fontId="3" fillId="0" borderId="47" xfId="0" applyNumberFormat="1" applyFont="1" applyFill="1" applyBorder="1" applyAlignment="1">
      <alignment vertical="center"/>
    </xf>
    <xf numFmtId="164" fontId="3" fillId="0" borderId="9" xfId="0" applyNumberFormat="1" applyFont="1" applyFill="1" applyBorder="1" applyAlignment="1">
      <alignment vertical="center"/>
    </xf>
    <xf numFmtId="164" fontId="3" fillId="23" borderId="20" xfId="0" applyNumberFormat="1" applyFont="1" applyFill="1" applyBorder="1" applyAlignment="1">
      <alignment vertical="center"/>
    </xf>
    <xf numFmtId="164" fontId="3" fillId="23" borderId="9" xfId="0" applyNumberFormat="1" applyFont="1" applyFill="1" applyBorder="1" applyAlignment="1">
      <alignment horizontal="right" vertical="center"/>
    </xf>
    <xf numFmtId="164" fontId="9" fillId="23" borderId="9" xfId="0" applyNumberFormat="1" applyFont="1" applyFill="1" applyBorder="1" applyAlignment="1">
      <alignment horizontal="right" vertical="center"/>
    </xf>
    <xf numFmtId="164" fontId="26" fillId="0" borderId="0" xfId="55" applyNumberFormat="1" applyFont="1" applyBorder="1" applyAlignment="1">
      <alignment vertical="center"/>
    </xf>
    <xf numFmtId="164" fontId="11" fillId="0" borderId="73" xfId="0" applyNumberFormat="1" applyFont="1" applyFill="1" applyBorder="1" applyAlignment="1">
      <alignment vertical="center"/>
    </xf>
    <xf numFmtId="164" fontId="64" fillId="0" borderId="73" xfId="0" applyNumberFormat="1" applyFont="1" applyFill="1" applyBorder="1" applyAlignment="1">
      <alignment horizontal="right" vertical="center"/>
    </xf>
    <xf numFmtId="164" fontId="14" fillId="19" borderId="13" xfId="0" applyNumberFormat="1" applyFont="1" applyFill="1" applyBorder="1" applyAlignment="1">
      <alignment horizontal="centerContinuous" vertical="center" wrapText="1"/>
    </xf>
    <xf numFmtId="164" fontId="9" fillId="23" borderId="11" xfId="0" applyNumberFormat="1" applyFont="1" applyFill="1" applyBorder="1" applyAlignment="1">
      <alignment horizontal="right" vertical="center"/>
    </xf>
    <xf numFmtId="0" fontId="10" fillId="0" borderId="0" xfId="55" applyNumberFormat="1" applyFont="1" applyAlignment="1">
      <alignment vertical="center"/>
    </xf>
    <xf numFmtId="49" fontId="59" fillId="0" borderId="17" xfId="0" applyNumberFormat="1" applyFont="1" applyFill="1" applyBorder="1" applyAlignment="1">
      <alignment horizontal="right" vertical="center"/>
    </xf>
    <xf numFmtId="49" fontId="64" fillId="0" borderId="17" xfId="0" applyNumberFormat="1" applyFont="1" applyFill="1" applyBorder="1" applyAlignment="1">
      <alignment vertical="center"/>
    </xf>
    <xf numFmtId="49" fontId="64" fillId="0" borderId="22" xfId="0" applyNumberFormat="1" applyFont="1" applyFill="1" applyBorder="1" applyAlignment="1">
      <alignment vertical="center"/>
    </xf>
    <xf numFmtId="49" fontId="11" fillId="0" borderId="0" xfId="0" applyNumberFormat="1" applyFont="1" applyAlignment="1">
      <alignment vertical="center"/>
    </xf>
    <xf numFmtId="0" fontId="78" fillId="0" borderId="0" xfId="0" applyFont="1" applyAlignment="1">
      <alignment horizontal="left" vertical="center"/>
    </xf>
    <xf numFmtId="2" fontId="1" fillId="0" borderId="0" xfId="0" applyNumberFormat="1" applyFont="1" applyFill="1" applyBorder="1" applyAlignment="1">
      <alignment vertical="center"/>
    </xf>
    <xf numFmtId="164" fontId="14" fillId="20" borderId="18" xfId="55" applyNumberFormat="1" applyFont="1" applyFill="1" applyBorder="1" applyAlignment="1">
      <alignment horizontal="center" vertical="center"/>
    </xf>
    <xf numFmtId="164" fontId="9" fillId="0" borderId="37" xfId="0" applyNumberFormat="1" applyFont="1" applyFill="1" applyBorder="1" applyAlignment="1">
      <alignment horizontal="centerContinuous" vertical="center"/>
    </xf>
    <xf numFmtId="164" fontId="3" fillId="0" borderId="34" xfId="0" applyNumberFormat="1" applyFont="1" applyFill="1" applyBorder="1" applyAlignment="1">
      <alignment horizontal="left" vertical="center"/>
    </xf>
    <xf numFmtId="164" fontId="9" fillId="0" borderId="35" xfId="0" applyNumberFormat="1" applyFont="1" applyFill="1" applyBorder="1" applyAlignment="1">
      <alignment horizontal="centerContinuous" vertical="center"/>
    </xf>
    <xf numFmtId="164" fontId="9" fillId="0" borderId="40" xfId="0" applyNumberFormat="1" applyFont="1" applyFill="1" applyBorder="1" applyAlignment="1">
      <alignment horizontal="centerContinuous" vertical="center"/>
    </xf>
    <xf numFmtId="164" fontId="9" fillId="0" borderId="39" xfId="0" applyNumberFormat="1" applyFont="1" applyFill="1" applyBorder="1" applyAlignment="1">
      <alignment horizontal="centerContinuous" vertical="center"/>
    </xf>
    <xf numFmtId="164" fontId="3" fillId="0" borderId="38" xfId="0" applyNumberFormat="1" applyFont="1" applyFill="1" applyBorder="1" applyAlignment="1">
      <alignment vertical="center"/>
    </xf>
    <xf numFmtId="164" fontId="3" fillId="0" borderId="10" xfId="0" applyNumberFormat="1" applyFont="1" applyFill="1" applyBorder="1" applyAlignment="1">
      <alignment vertical="center"/>
    </xf>
    <xf numFmtId="164" fontId="3" fillId="0" borderId="16" xfId="0" applyNumberFormat="1" applyFont="1" applyFill="1" applyBorder="1" applyAlignment="1">
      <alignment vertical="center"/>
    </xf>
    <xf numFmtId="164" fontId="3" fillId="0" borderId="17" xfId="0" applyNumberFormat="1" applyFont="1" applyFill="1" applyBorder="1" applyAlignment="1">
      <alignment vertical="center"/>
    </xf>
    <xf numFmtId="164" fontId="3" fillId="0" borderId="15" xfId="0" applyNumberFormat="1" applyFont="1" applyFill="1" applyBorder="1" applyAlignment="1">
      <alignment horizontal="right" vertical="center"/>
    </xf>
    <xf numFmtId="164" fontId="3" fillId="0" borderId="40" xfId="0" applyNumberFormat="1" applyFont="1" applyFill="1" applyBorder="1" applyAlignment="1">
      <alignment horizontal="right" vertical="center"/>
    </xf>
    <xf numFmtId="164" fontId="3" fillId="0" borderId="39" xfId="0" applyNumberFormat="1" applyFont="1" applyFill="1" applyBorder="1" applyAlignment="1">
      <alignment horizontal="right" vertical="center"/>
    </xf>
    <xf numFmtId="164" fontId="9" fillId="20" borderId="18" xfId="55" applyNumberFormat="1" applyFont="1" applyFill="1" applyBorder="1" applyAlignment="1">
      <alignment horizontal="center" vertical="center"/>
    </xf>
    <xf numFmtId="164" fontId="14" fillId="19" borderId="25" xfId="0" applyNumberFormat="1" applyFont="1" applyFill="1" applyBorder="1" applyAlignment="1">
      <alignment horizontal="centerContinuous" vertical="center" wrapText="1"/>
    </xf>
    <xf numFmtId="164" fontId="8" fillId="19" borderId="26" xfId="0" applyNumberFormat="1" applyFont="1" applyFill="1" applyBorder="1" applyAlignment="1">
      <alignment horizontal="centerContinuous" vertical="center" wrapText="1"/>
    </xf>
    <xf numFmtId="164" fontId="8" fillId="19" borderId="11" xfId="0" applyNumberFormat="1" applyFont="1" applyFill="1" applyBorder="1" applyAlignment="1">
      <alignment horizontal="centerContinuous" vertical="center" wrapText="1"/>
    </xf>
    <xf numFmtId="164" fontId="8" fillId="19" borderId="52" xfId="0" applyNumberFormat="1" applyFont="1" applyFill="1" applyBorder="1" applyAlignment="1">
      <alignment horizontal="centerContinuous" vertical="center" wrapText="1"/>
    </xf>
    <xf numFmtId="0" fontId="8" fillId="0" borderId="0" xfId="55" applyNumberFormat="1" applyFont="1" applyAlignment="1">
      <alignment horizontal="left" vertical="center" wrapText="1"/>
    </xf>
    <xf numFmtId="164" fontId="8" fillId="0" borderId="0" xfId="0" applyNumberFormat="1" applyFont="1" applyAlignment="1">
      <alignment horizontal="left" vertical="center" wrapText="1"/>
    </xf>
    <xf numFmtId="164" fontId="18" fillId="0" borderId="9" xfId="32" applyNumberFormat="1" applyFont="1" applyFill="1" applyBorder="1" applyAlignment="1" applyProtection="1">
      <alignment horizontal="left" vertical="center"/>
    </xf>
    <xf numFmtId="164" fontId="8" fillId="0" borderId="0" xfId="0" applyNumberFormat="1" applyFont="1" applyBorder="1" applyAlignment="1">
      <alignment horizontal="left" vertical="center" wrapText="1"/>
    </xf>
    <xf numFmtId="164" fontId="8" fillId="0" borderId="0" xfId="55" applyNumberFormat="1" applyFont="1" applyAlignment="1">
      <alignment horizontal="left" vertical="center" wrapText="1"/>
    </xf>
    <xf numFmtId="164" fontId="1" fillId="0" borderId="0" xfId="0" applyNumberFormat="1" applyFont="1" applyFill="1" applyAlignment="1">
      <alignment horizontal="left" vertical="center" wrapText="1"/>
    </xf>
    <xf numFmtId="164" fontId="8" fillId="0" borderId="0" xfId="0" applyNumberFormat="1" applyFont="1" applyFill="1" applyAlignment="1">
      <alignment horizontal="left" vertical="center" wrapText="1"/>
    </xf>
    <xf numFmtId="164" fontId="1" fillId="0" borderId="0" xfId="0" applyNumberFormat="1" applyFont="1" applyAlignment="1">
      <alignment horizontal="left" vertical="center" wrapText="1"/>
    </xf>
    <xf numFmtId="164" fontId="8" fillId="0" borderId="0" xfId="55" applyNumberFormat="1" applyFont="1" applyFill="1" applyBorder="1" applyAlignment="1">
      <alignment horizontal="left" vertical="center" wrapText="1"/>
    </xf>
    <xf numFmtId="164" fontId="1" fillId="0" borderId="0" xfId="55" applyNumberFormat="1" applyFont="1" applyAlignment="1">
      <alignment horizontal="left" vertical="center" wrapText="1"/>
    </xf>
    <xf numFmtId="165" fontId="3" fillId="0" borderId="28" xfId="0" applyNumberFormat="1" applyFont="1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165" fontId="13" fillId="0" borderId="28" xfId="0" applyNumberFormat="1" applyFont="1" applyBorder="1" applyAlignment="1">
      <alignment horizontal="left" vertical="center" wrapText="1"/>
    </xf>
    <xf numFmtId="165" fontId="11" fillId="0" borderId="34" xfId="0" applyNumberFormat="1" applyFont="1" applyFill="1" applyBorder="1" applyAlignment="1">
      <alignment horizontal="left" vertical="center" wrapText="1"/>
    </xf>
    <xf numFmtId="0" fontId="0" fillId="0" borderId="35" xfId="0" applyBorder="1" applyAlignment="1">
      <alignment horizontal="left" vertical="center" wrapText="1"/>
    </xf>
    <xf numFmtId="0" fontId="0" fillId="0" borderId="40" xfId="0" applyBorder="1" applyAlignment="1">
      <alignment horizontal="left" vertical="center" wrapText="1"/>
    </xf>
    <xf numFmtId="165" fontId="11" fillId="0" borderId="28" xfId="0" applyNumberFormat="1" applyFont="1" applyFill="1" applyBorder="1" applyAlignment="1">
      <alignment horizontal="left" vertical="center" wrapText="1"/>
    </xf>
    <xf numFmtId="165" fontId="11" fillId="0" borderId="31" xfId="0" applyNumberFormat="1" applyFont="1" applyFill="1" applyBorder="1" applyAlignment="1">
      <alignment horizontal="left" vertical="center" wrapText="1"/>
    </xf>
    <xf numFmtId="0" fontId="0" fillId="0" borderId="36" xfId="0" applyBorder="1" applyAlignment="1">
      <alignment horizontal="left" vertical="center" wrapText="1"/>
    </xf>
    <xf numFmtId="0" fontId="0" fillId="0" borderId="41" xfId="0" applyBorder="1" applyAlignment="1">
      <alignment horizontal="left" vertical="center" wrapText="1"/>
    </xf>
    <xf numFmtId="164" fontId="62" fillId="0" borderId="0" xfId="0" applyNumberFormat="1" applyFont="1" applyAlignment="1">
      <alignment horizontal="center" vertical="center"/>
    </xf>
    <xf numFmtId="164" fontId="9" fillId="19" borderId="11" xfId="0" applyNumberFormat="1" applyFont="1" applyFill="1" applyBorder="1" applyAlignment="1">
      <alignment horizontal="center" vertical="center"/>
    </xf>
    <xf numFmtId="164" fontId="9" fillId="19" borderId="12" xfId="0" applyNumberFormat="1" applyFont="1" applyFill="1" applyBorder="1" applyAlignment="1">
      <alignment horizontal="center" vertical="center"/>
    </xf>
    <xf numFmtId="164" fontId="9" fillId="19" borderId="13" xfId="0" applyNumberFormat="1" applyFont="1" applyFill="1" applyBorder="1" applyAlignment="1">
      <alignment horizontal="center" vertical="center"/>
    </xf>
    <xf numFmtId="164" fontId="3" fillId="0" borderId="31" xfId="0" applyNumberFormat="1" applyFont="1" applyBorder="1" applyAlignment="1">
      <alignment horizontal="center" vertical="center"/>
    </xf>
    <xf numFmtId="164" fontId="3" fillId="0" borderId="41" xfId="0" applyNumberFormat="1" applyFont="1" applyBorder="1" applyAlignment="1">
      <alignment horizontal="center" vertical="center"/>
    </xf>
    <xf numFmtId="3" fontId="9" fillId="21" borderId="13" xfId="0" applyNumberFormat="1" applyFont="1" applyFill="1" applyBorder="1" applyAlignment="1">
      <alignment horizontal="center" vertical="center"/>
    </xf>
    <xf numFmtId="3" fontId="9" fillId="21" borderId="12" xfId="0" applyNumberFormat="1" applyFont="1" applyFill="1" applyBorder="1" applyAlignment="1">
      <alignment horizontal="center" vertical="center"/>
    </xf>
    <xf numFmtId="3" fontId="3" fillId="0" borderId="34" xfId="0" applyNumberFormat="1" applyFont="1" applyBorder="1" applyAlignment="1">
      <alignment horizontal="center" vertical="center"/>
    </xf>
    <xf numFmtId="3" fontId="3" fillId="0" borderId="40" xfId="0" applyNumberFormat="1" applyFont="1" applyBorder="1" applyAlignment="1">
      <alignment horizontal="center" vertical="center"/>
    </xf>
    <xf numFmtId="3" fontId="3" fillId="0" borderId="31" xfId="0" applyNumberFormat="1" applyFont="1" applyBorder="1" applyAlignment="1">
      <alignment horizontal="center" vertical="center"/>
    </xf>
    <xf numFmtId="3" fontId="3" fillId="0" borderId="41" xfId="0" applyNumberFormat="1" applyFont="1" applyBorder="1" applyAlignment="1">
      <alignment horizontal="center" vertical="center"/>
    </xf>
    <xf numFmtId="164" fontId="3" fillId="0" borderId="34" xfId="0" applyNumberFormat="1" applyFont="1" applyBorder="1" applyAlignment="1">
      <alignment horizontal="center" vertical="center"/>
    </xf>
    <xf numFmtId="164" fontId="3" fillId="0" borderId="40" xfId="0" applyNumberFormat="1" applyFont="1" applyBorder="1" applyAlignment="1">
      <alignment horizontal="center" vertical="center"/>
    </xf>
  </cellXfs>
  <cellStyles count="57">
    <cellStyle name="20% - Énfasis1 2" xfId="1"/>
    <cellStyle name="20% - Énfasis2 2" xfId="2"/>
    <cellStyle name="20% - Énfasis3 2" xfId="3"/>
    <cellStyle name="20% - Énfasis4 2" xfId="4"/>
    <cellStyle name="20% - Énfasis5 2" xfId="5"/>
    <cellStyle name="20% - Énfasis6 2" xfId="6"/>
    <cellStyle name="40% - Énfasis1 2" xfId="7"/>
    <cellStyle name="40% - Énfasis2 2" xfId="8"/>
    <cellStyle name="40% - Énfasis3 2" xfId="9"/>
    <cellStyle name="40% - Énfasis4 2" xfId="10"/>
    <cellStyle name="40% - Énfasis5 2" xfId="11"/>
    <cellStyle name="40% - Énfasis6 2" xfId="12"/>
    <cellStyle name="60% - Énfasis1 2" xfId="13"/>
    <cellStyle name="60% - Énfasis2 2" xfId="14"/>
    <cellStyle name="60% - Énfasis3 2" xfId="15"/>
    <cellStyle name="60% - Énfasis4 2" xfId="16"/>
    <cellStyle name="60% - Énfasis5 2" xfId="17"/>
    <cellStyle name="60% - Énfasis6 2" xfId="18"/>
    <cellStyle name="Buena 2" xfId="19"/>
    <cellStyle name="Cálculo 2" xfId="20"/>
    <cellStyle name="Celda de comprobación 2" xfId="21"/>
    <cellStyle name="Celda vinculada 2" xfId="22"/>
    <cellStyle name="Diseño" xfId="23"/>
    <cellStyle name="Encabezado 4 2" xfId="24"/>
    <cellStyle name="Énfasis1 2" xfId="25"/>
    <cellStyle name="Énfasis2 2" xfId="26"/>
    <cellStyle name="Énfasis3 2" xfId="27"/>
    <cellStyle name="Énfasis4 2" xfId="28"/>
    <cellStyle name="Énfasis5 2" xfId="29"/>
    <cellStyle name="Énfasis6 2" xfId="30"/>
    <cellStyle name="Entrada 2" xfId="31"/>
    <cellStyle name="Euro" xfId="50"/>
    <cellStyle name="Hipervínculo" xfId="32" builtinId="8"/>
    <cellStyle name="Hipervínculo 2" xfId="33"/>
    <cellStyle name="Hipervínculo 2 2" xfId="54"/>
    <cellStyle name="Incorrecto 2" xfId="34"/>
    <cellStyle name="Neutral 2" xfId="35"/>
    <cellStyle name="Normal" xfId="0" builtinId="0"/>
    <cellStyle name="Normal 2" xfId="36"/>
    <cellStyle name="Normal 2 2" xfId="53"/>
    <cellStyle name="Normal 3" xfId="37"/>
    <cellStyle name="Normal 3 2" xfId="55"/>
    <cellStyle name="Normal 4" xfId="38"/>
    <cellStyle name="Normal 4 2" xfId="56"/>
    <cellStyle name="Normal 5" xfId="52"/>
    <cellStyle name="Normal_Terminación" xfId="39"/>
    <cellStyle name="NormalV" xfId="40"/>
    <cellStyle name="Notas 2" xfId="41"/>
    <cellStyle name="Porcentaje 2" xfId="51"/>
    <cellStyle name="Salida 2" xfId="42"/>
    <cellStyle name="Texto de advertencia 2" xfId="43"/>
    <cellStyle name="Texto explicativo 2" xfId="44"/>
    <cellStyle name="Título 1 2" xfId="45"/>
    <cellStyle name="Título 2 2" xfId="46"/>
    <cellStyle name="Título 3 2" xfId="47"/>
    <cellStyle name="Título 4" xfId="48"/>
    <cellStyle name="Total 2" xfId="4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808080"/>
      <rgbColor rgb="00B2B2B2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748EA9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DDDDD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808080"/>
      <color rgb="FF969696"/>
      <color rgb="FF000080"/>
      <color rgb="FF003366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2.png"/><Relationship Id="rId1" Type="http://schemas.openxmlformats.org/officeDocument/2006/relationships/hyperlink" Target="#'&gt;&gt;AURKIBIDEA&lt;&lt;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2.png"/><Relationship Id="rId1" Type="http://schemas.openxmlformats.org/officeDocument/2006/relationships/hyperlink" Target="#'&gt;&gt;AURKIBIDEA&lt;&lt;'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2.png"/><Relationship Id="rId1" Type="http://schemas.openxmlformats.org/officeDocument/2006/relationships/hyperlink" Target="#'&gt;&gt;AURKIBIDEA&lt;&lt;'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2.png"/><Relationship Id="rId1" Type="http://schemas.openxmlformats.org/officeDocument/2006/relationships/hyperlink" Target="#'&gt;&gt;AURKIBIDEA&lt;&lt;'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2.png"/><Relationship Id="rId1" Type="http://schemas.openxmlformats.org/officeDocument/2006/relationships/hyperlink" Target="#'&gt;&gt;AURKIBIDEA&lt;&lt;'!A1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2.png"/><Relationship Id="rId1" Type="http://schemas.openxmlformats.org/officeDocument/2006/relationships/hyperlink" Target="#'&gt;&gt;AURKIBIDEA&lt;&lt;'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2.png"/><Relationship Id="rId1" Type="http://schemas.openxmlformats.org/officeDocument/2006/relationships/hyperlink" Target="#'&gt;&gt;AURKIBIDEA&lt;&lt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380999</xdr:colOff>
      <xdr:row>1</xdr:row>
      <xdr:rowOff>0</xdr:rowOff>
    </xdr:from>
    <xdr:to>
      <xdr:col>6</xdr:col>
      <xdr:colOff>583275</xdr:colOff>
      <xdr:row>4</xdr:row>
      <xdr:rowOff>4156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2999" y="200025"/>
          <a:ext cx="1878676" cy="46135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</xdr:colOff>
      <xdr:row>10</xdr:row>
      <xdr:rowOff>1</xdr:rowOff>
    </xdr:from>
    <xdr:to>
      <xdr:col>13</xdr:col>
      <xdr:colOff>0</xdr:colOff>
      <xdr:row>12</xdr:row>
      <xdr:rowOff>1</xdr:rowOff>
    </xdr:to>
    <xdr:sp macro="" textlink="">
      <xdr:nvSpPr>
        <xdr:cNvPr id="8194" name="Text Box 2"/>
        <xdr:cNvSpPr txBox="1">
          <a:spLocks noChangeArrowheads="1"/>
        </xdr:cNvSpPr>
      </xdr:nvSpPr>
      <xdr:spPr bwMode="auto">
        <a:xfrm>
          <a:off x="1143001" y="1905001"/>
          <a:ext cx="5124449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Emakumearen aurkako indarkeria. Sartutako zigor-arloko auziak barruti judizialen arabera. Bizkaia. 2013-2024 bilakaera</a:t>
          </a:r>
        </a:p>
      </xdr:txBody>
    </xdr:sp>
    <xdr:clientData/>
  </xdr:twoCellAnchor>
  <xdr:twoCellAnchor>
    <xdr:from>
      <xdr:col>1</xdr:col>
      <xdr:colOff>380999</xdr:colOff>
      <xdr:row>24</xdr:row>
      <xdr:rowOff>19051</xdr:rowOff>
    </xdr:from>
    <xdr:to>
      <xdr:col>13</xdr:col>
      <xdr:colOff>1</xdr:colOff>
      <xdr:row>26</xdr:row>
      <xdr:rowOff>1</xdr:rowOff>
    </xdr:to>
    <xdr:sp macro="" textlink="">
      <xdr:nvSpPr>
        <xdr:cNvPr id="8217" name="Text Box 25"/>
        <xdr:cNvSpPr txBox="1">
          <a:spLocks noChangeArrowheads="1"/>
        </xdr:cNvSpPr>
      </xdr:nvSpPr>
      <xdr:spPr bwMode="auto">
        <a:xfrm>
          <a:off x="1142999" y="4410076"/>
          <a:ext cx="5124452" cy="381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2.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Emakumearen aurkako indarkeria. Sartutako auzi zibilak barruti judizialen arabera. Bizkaia.  2013-2024 bilakaera</a:t>
          </a:r>
          <a:endParaRPr kumimoji="0" lang="es-ES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15</xdr:col>
      <xdr:colOff>523875</xdr:colOff>
      <xdr:row>39</xdr:row>
      <xdr:rowOff>47625</xdr:rowOff>
    </xdr:to>
    <xdr:sp macro="" textlink="">
      <xdr:nvSpPr>
        <xdr:cNvPr id="8218" name="Text Box 26"/>
        <xdr:cNvSpPr txBox="1">
          <a:spLocks noChangeArrowheads="1"/>
        </xdr:cNvSpPr>
      </xdr:nvSpPr>
      <xdr:spPr bwMode="auto">
        <a:xfrm>
          <a:off x="1143000" y="7334250"/>
          <a:ext cx="6334125" cy="247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3.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Emakumearen aurkako indarkeria. Salaketak eta uko egiteak barruti judizialen arabera. Bizkaia. 2024.</a:t>
          </a:r>
        </a:p>
      </xdr:txBody>
    </xdr:sp>
    <xdr:clientData/>
  </xdr:twoCellAnchor>
  <xdr:twoCellAnchor>
    <xdr:from>
      <xdr:col>2</xdr:col>
      <xdr:colOff>0</xdr:colOff>
      <xdr:row>49</xdr:row>
      <xdr:rowOff>0</xdr:rowOff>
    </xdr:from>
    <xdr:to>
      <xdr:col>16</xdr:col>
      <xdr:colOff>0</xdr:colOff>
      <xdr:row>50</xdr:row>
      <xdr:rowOff>0</xdr:rowOff>
    </xdr:to>
    <xdr:sp macro="" textlink="">
      <xdr:nvSpPr>
        <xdr:cNvPr id="8219" name="Text Box 27"/>
        <xdr:cNvSpPr txBox="1">
          <a:spLocks noChangeArrowheads="1"/>
        </xdr:cNvSpPr>
      </xdr:nvSpPr>
      <xdr:spPr bwMode="auto">
        <a:xfrm>
          <a:off x="1143000" y="9829800"/>
          <a:ext cx="645795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4.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Emakumearen aurkako indarkeria. Jasotako salaketak salatzailearen arabera. Bizkaia. 2024.</a:t>
          </a:r>
        </a:p>
      </xdr:txBody>
    </xdr:sp>
    <xdr:clientData/>
  </xdr:twoCellAnchor>
  <xdr:twoCellAnchor>
    <xdr:from>
      <xdr:col>2</xdr:col>
      <xdr:colOff>0</xdr:colOff>
      <xdr:row>63</xdr:row>
      <xdr:rowOff>0</xdr:rowOff>
    </xdr:from>
    <xdr:to>
      <xdr:col>13</xdr:col>
      <xdr:colOff>0</xdr:colOff>
      <xdr:row>64</xdr:row>
      <xdr:rowOff>0</xdr:rowOff>
    </xdr:to>
    <xdr:sp macro="" textlink="">
      <xdr:nvSpPr>
        <xdr:cNvPr id="8220" name="Text Box 28"/>
        <xdr:cNvSpPr txBox="1">
          <a:spLocks noChangeArrowheads="1"/>
        </xdr:cNvSpPr>
      </xdr:nvSpPr>
      <xdr:spPr bwMode="auto">
        <a:xfrm>
          <a:off x="990600" y="12287250"/>
          <a:ext cx="605790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5.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Emakumearen aurkako indarkeria. Babes aginduak. Bizkaia. 2024.</a:t>
          </a:r>
        </a:p>
      </xdr:txBody>
    </xdr:sp>
    <xdr:clientData/>
  </xdr:twoCellAnchor>
  <xdr:twoCellAnchor>
    <xdr:from>
      <xdr:col>2</xdr:col>
      <xdr:colOff>0</xdr:colOff>
      <xdr:row>74</xdr:row>
      <xdr:rowOff>0</xdr:rowOff>
    </xdr:from>
    <xdr:to>
      <xdr:col>15</xdr:col>
      <xdr:colOff>0</xdr:colOff>
      <xdr:row>76</xdr:row>
      <xdr:rowOff>0</xdr:rowOff>
    </xdr:to>
    <xdr:sp macro="" textlink="">
      <xdr:nvSpPr>
        <xdr:cNvPr id="8221" name="Text Box 29"/>
        <xdr:cNvSpPr txBox="1">
          <a:spLocks noChangeArrowheads="1"/>
        </xdr:cNvSpPr>
      </xdr:nvSpPr>
      <xdr:spPr bwMode="auto">
        <a:xfrm>
          <a:off x="1143000" y="14887575"/>
          <a:ext cx="5810250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6. taula.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Emakumearen aurkako indarkeria. Babes aginduak pertsona erasotzailearekiko senidetasun edo afektibitate harremanaren arabera. Bizkaia. 2024.</a:t>
          </a:r>
        </a:p>
      </xdr:txBody>
    </xdr:sp>
    <xdr:clientData/>
  </xdr:twoCellAnchor>
  <xdr:twoCellAnchor>
    <xdr:from>
      <xdr:col>2</xdr:col>
      <xdr:colOff>0</xdr:colOff>
      <xdr:row>85</xdr:row>
      <xdr:rowOff>0</xdr:rowOff>
    </xdr:from>
    <xdr:to>
      <xdr:col>13</xdr:col>
      <xdr:colOff>9525</xdr:colOff>
      <xdr:row>87</xdr:row>
      <xdr:rowOff>0</xdr:rowOff>
    </xdr:to>
    <xdr:sp macro="" textlink="">
      <xdr:nvSpPr>
        <xdr:cNvPr id="8222" name="Text Box 30"/>
        <xdr:cNvSpPr txBox="1">
          <a:spLocks noChangeArrowheads="1"/>
        </xdr:cNvSpPr>
      </xdr:nvSpPr>
      <xdr:spPr bwMode="auto">
        <a:xfrm>
          <a:off x="1143000" y="16335375"/>
          <a:ext cx="5829300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7. taula. 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Emakumearen aurkako indarkeria. Babes aginduak barruti judizialen eta biktimaren/salatutakoaren nazionalitatearen arabera. Bizkaia. 2024.</a:t>
          </a:r>
        </a:p>
      </xdr:txBody>
    </xdr:sp>
    <xdr:clientData/>
  </xdr:twoCellAnchor>
  <xdr:twoCellAnchor>
    <xdr:from>
      <xdr:col>2</xdr:col>
      <xdr:colOff>0</xdr:colOff>
      <xdr:row>99</xdr:row>
      <xdr:rowOff>0</xdr:rowOff>
    </xdr:from>
    <xdr:to>
      <xdr:col>14</xdr:col>
      <xdr:colOff>114300</xdr:colOff>
      <xdr:row>100</xdr:row>
      <xdr:rowOff>161925</xdr:rowOff>
    </xdr:to>
    <xdr:sp macro="" textlink="">
      <xdr:nvSpPr>
        <xdr:cNvPr id="8223" name="Text Box 31"/>
        <xdr:cNvSpPr txBox="1">
          <a:spLocks noChangeArrowheads="1"/>
        </xdr:cNvSpPr>
      </xdr:nvSpPr>
      <xdr:spPr bwMode="auto">
        <a:xfrm>
          <a:off x="1143000" y="19945350"/>
          <a:ext cx="5286375" cy="361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8.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Emakumearen aurkako indarkeria. Sartutako delituak motaren eta hiruhilekoaren arabera. Bizkaia. 2024.</a:t>
          </a:r>
        </a:p>
      </xdr:txBody>
    </xdr:sp>
    <xdr:clientData/>
  </xdr:twoCellAnchor>
  <xdr:twoCellAnchor>
    <xdr:from>
      <xdr:col>2</xdr:col>
      <xdr:colOff>0</xdr:colOff>
      <xdr:row>120</xdr:row>
      <xdr:rowOff>0</xdr:rowOff>
    </xdr:from>
    <xdr:to>
      <xdr:col>13</xdr:col>
      <xdr:colOff>0</xdr:colOff>
      <xdr:row>122</xdr:row>
      <xdr:rowOff>0</xdr:rowOff>
    </xdr:to>
    <xdr:sp macro="" textlink="">
      <xdr:nvSpPr>
        <xdr:cNvPr id="8227" name="Text Box 35"/>
        <xdr:cNvSpPr txBox="1">
          <a:spLocks noChangeArrowheads="1"/>
        </xdr:cNvSpPr>
      </xdr:nvSpPr>
      <xdr:spPr bwMode="auto">
        <a:xfrm>
          <a:off x="1143000" y="24031575"/>
          <a:ext cx="5124450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9.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Emakumearen aurkako indarkeria. Sartutako delitu arinak motaren eta hiruhilekoen arabera. Bizkaia. 2024</a:t>
          </a: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.</a:t>
          </a:r>
        </a:p>
      </xdr:txBody>
    </xdr:sp>
    <xdr:clientData/>
  </xdr:twoCellAnchor>
  <xdr:twoCellAnchor>
    <xdr:from>
      <xdr:col>2</xdr:col>
      <xdr:colOff>0</xdr:colOff>
      <xdr:row>130</xdr:row>
      <xdr:rowOff>76200</xdr:rowOff>
    </xdr:from>
    <xdr:to>
      <xdr:col>12</xdr:col>
      <xdr:colOff>323850</xdr:colOff>
      <xdr:row>132</xdr:row>
      <xdr:rowOff>0</xdr:rowOff>
    </xdr:to>
    <xdr:sp macro="" textlink="">
      <xdr:nvSpPr>
        <xdr:cNvPr id="20870" name="Text Box 36"/>
        <xdr:cNvSpPr txBox="1">
          <a:spLocks noChangeArrowheads="1"/>
        </xdr:cNvSpPr>
      </xdr:nvSpPr>
      <xdr:spPr bwMode="auto">
        <a:xfrm>
          <a:off x="990600" y="25450800"/>
          <a:ext cx="5524500" cy="323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10. taula.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Emakumearen aurkako indarkeria. Epaitutako pertsonak ebazpenaren eta nazionalitatearen arabera. Bizkaia. 2024. </a:t>
          </a:r>
        </a:p>
      </xdr:txBody>
    </xdr:sp>
    <xdr:clientData/>
  </xdr:twoCellAnchor>
  <xdr:twoCellAnchor>
    <xdr:from>
      <xdr:col>1</xdr:col>
      <xdr:colOff>380999</xdr:colOff>
      <xdr:row>140</xdr:row>
      <xdr:rowOff>0</xdr:rowOff>
    </xdr:from>
    <xdr:to>
      <xdr:col>13</xdr:col>
      <xdr:colOff>0</xdr:colOff>
      <xdr:row>142</xdr:row>
      <xdr:rowOff>0</xdr:rowOff>
    </xdr:to>
    <xdr:sp macro="" textlink="">
      <xdr:nvSpPr>
        <xdr:cNvPr id="8229" name="Text Box 37"/>
        <xdr:cNvSpPr txBox="1">
          <a:spLocks noChangeArrowheads="1"/>
        </xdr:cNvSpPr>
      </xdr:nvSpPr>
      <xdr:spPr bwMode="auto">
        <a:xfrm>
          <a:off x="1142999" y="27603450"/>
          <a:ext cx="5124451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11.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Emakumearen aurkako indarkeria. Prozeduren amaiera hiruhilekoaren eta moduaren arabera (%). Bizkaia. 2024.</a:t>
          </a:r>
        </a:p>
      </xdr:txBody>
    </xdr:sp>
    <xdr:clientData/>
  </xdr:twoCellAnchor>
  <xdr:twoCellAnchor>
    <xdr:from>
      <xdr:col>3</xdr:col>
      <xdr:colOff>0</xdr:colOff>
      <xdr:row>54</xdr:row>
      <xdr:rowOff>0</xdr:rowOff>
    </xdr:from>
    <xdr:to>
      <xdr:col>3</xdr:col>
      <xdr:colOff>790575</xdr:colOff>
      <xdr:row>57</xdr:row>
      <xdr:rowOff>0</xdr:rowOff>
    </xdr:to>
    <xdr:sp macro="" textlink="">
      <xdr:nvSpPr>
        <xdr:cNvPr id="8230" name="Text Box 38"/>
        <xdr:cNvSpPr txBox="1">
          <a:spLocks noChangeArrowheads="1"/>
        </xdr:cNvSpPr>
      </xdr:nvSpPr>
      <xdr:spPr bwMode="auto">
        <a:xfrm>
          <a:off x="1371600" y="10487025"/>
          <a:ext cx="790575" cy="6000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Atestatu polizialak</a:t>
          </a:r>
        </a:p>
      </xdr:txBody>
    </xdr:sp>
    <xdr:clientData/>
  </xdr:twoCellAnchor>
  <xdr:twoCellAnchor editAs="oneCell">
    <xdr:from>
      <xdr:col>0</xdr:col>
      <xdr:colOff>111520</xdr:colOff>
      <xdr:row>1</xdr:row>
      <xdr:rowOff>89022</xdr:rowOff>
    </xdr:from>
    <xdr:to>
      <xdr:col>1</xdr:col>
      <xdr:colOff>185956</xdr:colOff>
      <xdr:row>3</xdr:row>
      <xdr:rowOff>57822</xdr:rowOff>
    </xdr:to>
    <xdr:pic>
      <xdr:nvPicPr>
        <xdr:cNvPr id="23" name="22 Imagen" descr="Liburuaren aurkibidera itzuli" title="Aurkibidea">
          <a:hlinkClick xmlns:r="http://schemas.openxmlformats.org/officeDocument/2006/relationships" r:id="rId1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20" y="289047"/>
          <a:ext cx="836436" cy="2736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3</xdr:col>
      <xdr:colOff>1573876</xdr:colOff>
      <xdr:row>4</xdr:row>
      <xdr:rowOff>4156</xdr:rowOff>
    </xdr:to>
    <xdr:pic>
      <xdr:nvPicPr>
        <xdr:cNvPr id="25" name="24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8676" cy="46135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380999</xdr:colOff>
      <xdr:row>10</xdr:row>
      <xdr:rowOff>0</xdr:rowOff>
    </xdr:from>
    <xdr:to>
      <xdr:col>18</xdr:col>
      <xdr:colOff>466724</xdr:colOff>
      <xdr:row>11</xdr:row>
      <xdr:rowOff>0</xdr:rowOff>
    </xdr:to>
    <xdr:sp macro="" textlink="">
      <xdr:nvSpPr>
        <xdr:cNvPr id="15" name="Text Box 37"/>
        <xdr:cNvSpPr txBox="1">
          <a:spLocks noChangeArrowheads="1"/>
        </xdr:cNvSpPr>
      </xdr:nvSpPr>
      <xdr:spPr bwMode="auto">
        <a:xfrm>
          <a:off x="1142999" y="1905000"/>
          <a:ext cx="7115175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ctr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1. taula. 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Emakumearen aurkako indarkeria. Biktima adingabeen babes eta segurtasunerako neurri judizialak. Bizkaia. </a:t>
          </a:r>
          <a:endParaRPr kumimoji="0" lang="es-ES" sz="10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21</xdr:col>
      <xdr:colOff>0</xdr:colOff>
      <xdr:row>33</xdr:row>
      <xdr:rowOff>0</xdr:rowOff>
    </xdr:to>
    <xdr:sp macro="" textlink="">
      <xdr:nvSpPr>
        <xdr:cNvPr id="16" name="Text Box 37"/>
        <xdr:cNvSpPr txBox="1">
          <a:spLocks noChangeArrowheads="1"/>
        </xdr:cNvSpPr>
      </xdr:nvSpPr>
      <xdr:spPr bwMode="auto">
        <a:xfrm>
          <a:off x="1143000" y="6229350"/>
          <a:ext cx="8048625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ctr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2.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Emakumearen aurkako indarkeria. Auzipetutako adingabeak neurrien, adinaren eta nazionalitatearen arabera. Bizkaia. 2024</a:t>
          </a:r>
        </a:p>
      </xdr:txBody>
    </xdr:sp>
    <xdr:clientData/>
  </xdr:twoCellAnchor>
  <xdr:twoCellAnchor editAs="oneCell">
    <xdr:from>
      <xdr:col>0</xdr:col>
      <xdr:colOff>111520</xdr:colOff>
      <xdr:row>1</xdr:row>
      <xdr:rowOff>89022</xdr:rowOff>
    </xdr:from>
    <xdr:to>
      <xdr:col>1</xdr:col>
      <xdr:colOff>185956</xdr:colOff>
      <xdr:row>3</xdr:row>
      <xdr:rowOff>57822</xdr:rowOff>
    </xdr:to>
    <xdr:pic>
      <xdr:nvPicPr>
        <xdr:cNvPr id="7" name="6 Imagen" descr="Liburuaren aurkibidera itzuli" title="Aurkibidea">
          <a:hlinkClick xmlns:r="http://schemas.openxmlformats.org/officeDocument/2006/relationships" r:id="rId1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20" y="289047"/>
          <a:ext cx="836436" cy="2736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195869</xdr:rowOff>
    </xdr:from>
    <xdr:to>
      <xdr:col>3</xdr:col>
      <xdr:colOff>1573876</xdr:colOff>
      <xdr:row>4</xdr:row>
      <xdr:rowOff>0</xdr:rowOff>
    </xdr:to>
    <xdr:pic>
      <xdr:nvPicPr>
        <xdr:cNvPr id="8" name="7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195869"/>
          <a:ext cx="1878676" cy="46135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1</xdr:rowOff>
    </xdr:from>
    <xdr:to>
      <xdr:col>19</xdr:col>
      <xdr:colOff>104775</xdr:colOff>
      <xdr:row>8</xdr:row>
      <xdr:rowOff>104776</xdr:rowOff>
    </xdr:to>
    <xdr:sp macro="" textlink="">
      <xdr:nvSpPr>
        <xdr:cNvPr id="2" name="Text Box 9"/>
        <xdr:cNvSpPr txBox="1">
          <a:spLocks noChangeArrowheads="1"/>
        </xdr:cNvSpPr>
      </xdr:nvSpPr>
      <xdr:spPr bwMode="auto">
        <a:xfrm>
          <a:off x="1143000" y="1362076"/>
          <a:ext cx="5819775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0" i="0" u="none" strike="noStrike" kern="0" cap="none" spc="0" normalizeH="0" baseline="0" noProof="0">
              <a:ln>
                <a:noFill/>
              </a:ln>
              <a:solidFill>
                <a:srgbClr val="000080"/>
              </a:solidFill>
              <a:effectLst/>
              <a:uLnTx/>
              <a:uFillTx/>
              <a:latin typeface="Arial"/>
              <a:ea typeface="+mn-ea"/>
              <a:cs typeface="Arial"/>
            </a:rPr>
            <a:t>Atal honen tauletan bildutako "Babes Agindua" adierazpena </a:t>
          </a: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80"/>
              </a:solidFill>
              <a:effectLst/>
              <a:uLnTx/>
              <a:uFillTx/>
              <a:latin typeface="Arial"/>
              <a:ea typeface="+mn-ea"/>
              <a:cs typeface="Arial"/>
            </a:rPr>
            <a:t>Etxeko Indarkeriaren Biktimak Babesteko Aginduari dagokio, uztailaren 31ko 27/2003 Legeak arautzen duena   (EAO, 2003/08/01)</a:t>
          </a:r>
          <a:endParaRPr lang="es-ES" sz="800" b="1" i="0" u="none" strike="noStrike" baseline="0">
            <a:solidFill>
              <a:srgbClr val="00008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ES" sz="800" b="1" i="0" u="none" strike="noStrike" baseline="0">
            <a:solidFill>
              <a:srgbClr val="00008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0</xdr:colOff>
      <xdr:row>16</xdr:row>
      <xdr:rowOff>0</xdr:rowOff>
    </xdr:from>
    <xdr:to>
      <xdr:col>24</xdr:col>
      <xdr:colOff>133350</xdr:colOff>
      <xdr:row>17</xdr:row>
      <xdr:rowOff>57150</xdr:rowOff>
    </xdr:to>
    <xdr:sp macro="" textlink="">
      <xdr:nvSpPr>
        <xdr:cNvPr id="3" name="Text Box 11"/>
        <xdr:cNvSpPr txBox="1">
          <a:spLocks noChangeArrowheads="1"/>
        </xdr:cNvSpPr>
      </xdr:nvSpPr>
      <xdr:spPr bwMode="auto">
        <a:xfrm>
          <a:off x="1143000" y="2819400"/>
          <a:ext cx="817245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FF6600"/>
              </a:solidFill>
              <a:effectLst/>
              <a:uLnTx/>
              <a:uFillTx/>
              <a:latin typeface="Arial"/>
              <a:ea typeface="+mn-ea"/>
              <a:cs typeface="Arial"/>
            </a:rPr>
            <a:t>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Deribazio judizialaren bidezko Familia Topagunea. Zerbitzura deribatutako kasuak amaren aldeko babes-agindua egotearen arabera</a:t>
          </a:r>
        </a:p>
      </xdr:txBody>
    </xdr:sp>
    <xdr:clientData/>
  </xdr:twoCellAnchor>
  <xdr:twoCellAnchor>
    <xdr:from>
      <xdr:col>2</xdr:col>
      <xdr:colOff>0</xdr:colOff>
      <xdr:row>42</xdr:row>
      <xdr:rowOff>0</xdr:rowOff>
    </xdr:from>
    <xdr:to>
      <xdr:col>24</xdr:col>
      <xdr:colOff>0</xdr:colOff>
      <xdr:row>44</xdr:row>
      <xdr:rowOff>66675</xdr:rowOff>
    </xdr:to>
    <xdr:sp macro="" textlink="">
      <xdr:nvSpPr>
        <xdr:cNvPr id="4" name="Text Box 12"/>
        <xdr:cNvSpPr txBox="1">
          <a:spLocks noChangeArrowheads="1"/>
        </xdr:cNvSpPr>
      </xdr:nvSpPr>
      <xdr:spPr bwMode="auto">
        <a:xfrm>
          <a:off x="1143000" y="7677150"/>
          <a:ext cx="12049125" cy="3524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2. taula.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FF6600"/>
              </a:solidFill>
              <a:effectLst/>
              <a:uLnTx/>
              <a:uFillTx/>
              <a:latin typeface="Arial"/>
              <a:ea typeface="+mn-ea"/>
              <a:cs typeface="Arial"/>
            </a:rPr>
            <a:t> 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Deribazio judizialaren bidezko Familia Topagunea. Amaren aldeko babes-agindua duten artatutako kasuak.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Arial"/>
            </a:rPr>
            <a:t> </a:t>
          </a:r>
          <a:endParaRPr kumimoji="0" lang="es-ES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380999</xdr:colOff>
      <xdr:row>9</xdr:row>
      <xdr:rowOff>1</xdr:rowOff>
    </xdr:from>
    <xdr:to>
      <xdr:col>21</xdr:col>
      <xdr:colOff>0</xdr:colOff>
      <xdr:row>12</xdr:row>
      <xdr:rowOff>0</xdr:rowOff>
    </xdr:to>
    <xdr:sp macro="" textlink="">
      <xdr:nvSpPr>
        <xdr:cNvPr id="5" name="Text Box 202"/>
        <xdr:cNvSpPr txBox="1">
          <a:spLocks noChangeArrowheads="1"/>
        </xdr:cNvSpPr>
      </xdr:nvSpPr>
      <xdr:spPr bwMode="auto">
        <a:xfrm>
          <a:off x="1142999" y="1762126"/>
          <a:ext cx="10887076" cy="60007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DDDDDD" mc:Ignorable="a14" a14:legacySpreadsheetColorIndex="5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72000" tIns="36000" rIns="36000" bIns="36000" anchor="ctr" upright="1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2015/06/30a arte, Bizkaiko Foru Aldundiak Bilboko eratorpen judizialaren bidezko Familia Elkargunearen zerbitzua ematen du, justizia arloan eskumena duen Eusko Jaurlaritzako sailaren kudeaketa-mandatu baten bitartez. Sail honi dagokio baliabidearen eskumena eta  2015/07/01etik zerbitzuaren kudeaketa zuzena bere gain hartzen du.</a:t>
          </a:r>
        </a:p>
      </xdr:txBody>
    </xdr:sp>
    <xdr:clientData/>
  </xdr:twoCellAnchor>
  <xdr:twoCellAnchor editAs="oneCell">
    <xdr:from>
      <xdr:col>0</xdr:col>
      <xdr:colOff>111520</xdr:colOff>
      <xdr:row>1</xdr:row>
      <xdr:rowOff>89022</xdr:rowOff>
    </xdr:from>
    <xdr:to>
      <xdr:col>1</xdr:col>
      <xdr:colOff>185956</xdr:colOff>
      <xdr:row>3</xdr:row>
      <xdr:rowOff>57822</xdr:rowOff>
    </xdr:to>
    <xdr:pic>
      <xdr:nvPicPr>
        <xdr:cNvPr id="12" name="11 Imagen" descr="Liburuaren aurkibidera itzuli" title="Aurkibidea">
          <a:hlinkClick xmlns:r="http://schemas.openxmlformats.org/officeDocument/2006/relationships" r:id="rId1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20" y="289047"/>
          <a:ext cx="836436" cy="2736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195869</xdr:rowOff>
    </xdr:from>
    <xdr:to>
      <xdr:col>5</xdr:col>
      <xdr:colOff>249901</xdr:colOff>
      <xdr:row>4</xdr:row>
      <xdr:rowOff>0</xdr:rowOff>
    </xdr:to>
    <xdr:pic>
      <xdr:nvPicPr>
        <xdr:cNvPr id="13" name="12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195869"/>
          <a:ext cx="1878676" cy="46135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11</xdr:row>
      <xdr:rowOff>0</xdr:rowOff>
    </xdr:from>
    <xdr:to>
      <xdr:col>24</xdr:col>
      <xdr:colOff>0</xdr:colOff>
      <xdr:row>13</xdr:row>
      <xdr:rowOff>9525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143000" y="2162175"/>
          <a:ext cx="5553075" cy="409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1. taula.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Portugaleteko Udalak kudeatutako deribazio judizialaren bidezko Familia Topagunea (eskumen autonomikoa). Artatutako kasuak amaren aldeko babes-agindua egotearen arabera.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Arial"/>
            </a:rPr>
            <a:t> </a:t>
          </a:r>
          <a:endParaRPr kumimoji="0" lang="es-ES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9525</xdr:colOff>
      <xdr:row>52</xdr:row>
      <xdr:rowOff>9525</xdr:rowOff>
    </xdr:from>
    <xdr:to>
      <xdr:col>24</xdr:col>
      <xdr:colOff>9525</xdr:colOff>
      <xdr:row>54</xdr:row>
      <xdr:rowOff>9525</xdr:rowOff>
    </xdr:to>
    <xdr:sp macro="" textlink="">
      <xdr:nvSpPr>
        <xdr:cNvPr id="4" name="Text Box 6"/>
        <xdr:cNvSpPr txBox="1">
          <a:spLocks noChangeArrowheads="1"/>
        </xdr:cNvSpPr>
      </xdr:nvSpPr>
      <xdr:spPr bwMode="auto">
        <a:xfrm>
          <a:off x="1152525" y="9639300"/>
          <a:ext cx="6248400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2.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Barakaldoko Udalak kudeatutako deribazio judizialaren bidezko Familia Topagunea (eskumen autonomikoa). Artatutako kasuak amaren aldeko babes-agindua egotearen arabera. </a:t>
          </a:r>
          <a:endParaRPr kumimoji="0" lang="es-ES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380999</xdr:colOff>
      <xdr:row>7</xdr:row>
      <xdr:rowOff>0</xdr:rowOff>
    </xdr:from>
    <xdr:to>
      <xdr:col>21</xdr:col>
      <xdr:colOff>76199</xdr:colOff>
      <xdr:row>8</xdr:row>
      <xdr:rowOff>190500</xdr:rowOff>
    </xdr:to>
    <xdr:sp macro="" textlink="">
      <xdr:nvSpPr>
        <xdr:cNvPr id="5" name="Text Box 9"/>
        <xdr:cNvSpPr txBox="1">
          <a:spLocks noChangeArrowheads="1"/>
        </xdr:cNvSpPr>
      </xdr:nvSpPr>
      <xdr:spPr bwMode="auto">
        <a:xfrm>
          <a:off x="1142999" y="1419225"/>
          <a:ext cx="4867275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54000" tIns="0" rIns="0" bIns="0" anchor="ctr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0" i="0" u="none" strike="noStrike" kern="0" cap="none" spc="0" normalizeH="0" baseline="0" noProof="0">
              <a:ln>
                <a:noFill/>
              </a:ln>
              <a:solidFill>
                <a:srgbClr val="000080"/>
              </a:solidFill>
              <a:effectLst/>
              <a:uLnTx/>
              <a:uFillTx/>
              <a:latin typeface="Arial"/>
              <a:ea typeface="+mn-ea"/>
              <a:cs typeface="Arial"/>
            </a:rPr>
            <a:t>Atal honen tauletan bildutako "Babes Agindua" adierazpena </a:t>
          </a: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80"/>
              </a:solidFill>
              <a:effectLst/>
              <a:uLnTx/>
              <a:uFillTx/>
              <a:latin typeface="Arial"/>
              <a:ea typeface="+mn-ea"/>
              <a:cs typeface="Arial"/>
            </a:rPr>
            <a:t>Etxeko Indarkeriaren Biktimak Babesteko Aginduari dagokio, uztailaren 31ko 27/2003 Legea, Etxeko Indarkeriaren Biktimak Babesteko Agindua arautzen duena (EAO, 2003/08/01)</a:t>
          </a:r>
        </a:p>
      </xdr:txBody>
    </xdr:sp>
    <xdr:clientData/>
  </xdr:twoCellAnchor>
  <xdr:twoCellAnchor>
    <xdr:from>
      <xdr:col>5</xdr:col>
      <xdr:colOff>0</xdr:colOff>
      <xdr:row>13</xdr:row>
      <xdr:rowOff>0</xdr:rowOff>
    </xdr:from>
    <xdr:to>
      <xdr:col>5</xdr:col>
      <xdr:colOff>0</xdr:colOff>
      <xdr:row>13</xdr:row>
      <xdr:rowOff>0</xdr:rowOff>
    </xdr:to>
    <xdr:sp macro="" textlink="">
      <xdr:nvSpPr>
        <xdr:cNvPr id="6" name="Text Box 13"/>
        <xdr:cNvSpPr txBox="1">
          <a:spLocks noChangeArrowheads="1"/>
        </xdr:cNvSpPr>
      </xdr:nvSpPr>
      <xdr:spPr bwMode="auto">
        <a:xfrm>
          <a:off x="3048000" y="21050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Por sorteo, de vivienda en alquiler</a:t>
          </a:r>
        </a:p>
      </xdr:txBody>
    </xdr:sp>
    <xdr:clientData/>
  </xdr:twoCellAnchor>
  <xdr:twoCellAnchor>
    <xdr:from>
      <xdr:col>5</xdr:col>
      <xdr:colOff>0</xdr:colOff>
      <xdr:row>13</xdr:row>
      <xdr:rowOff>0</xdr:rowOff>
    </xdr:from>
    <xdr:to>
      <xdr:col>5</xdr:col>
      <xdr:colOff>0</xdr:colOff>
      <xdr:row>13</xdr:row>
      <xdr:rowOff>0</xdr:rowOff>
    </xdr:to>
    <xdr:sp macro="" textlink="">
      <xdr:nvSpPr>
        <xdr:cNvPr id="7" name="Text Box 14"/>
        <xdr:cNvSpPr txBox="1">
          <a:spLocks noChangeArrowheads="1"/>
        </xdr:cNvSpPr>
      </xdr:nvSpPr>
      <xdr:spPr bwMode="auto">
        <a:xfrm>
          <a:off x="3048000" y="21050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Por sorteo, de vivienda en alquiler</a:t>
          </a:r>
        </a:p>
      </xdr:txBody>
    </xdr:sp>
    <xdr:clientData/>
  </xdr:twoCellAnchor>
  <xdr:twoCellAnchor editAs="oneCell">
    <xdr:from>
      <xdr:col>0</xdr:col>
      <xdr:colOff>111520</xdr:colOff>
      <xdr:row>1</xdr:row>
      <xdr:rowOff>89022</xdr:rowOff>
    </xdr:from>
    <xdr:to>
      <xdr:col>1</xdr:col>
      <xdr:colOff>185956</xdr:colOff>
      <xdr:row>3</xdr:row>
      <xdr:rowOff>57822</xdr:rowOff>
    </xdr:to>
    <xdr:pic>
      <xdr:nvPicPr>
        <xdr:cNvPr id="10" name="9 Imagen" descr="Liburuaren aurkibidera itzuli" title="Aurkibidea">
          <a:hlinkClick xmlns:r="http://schemas.openxmlformats.org/officeDocument/2006/relationships" r:id="rId1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20" y="289047"/>
          <a:ext cx="836436" cy="2736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195869</xdr:rowOff>
    </xdr:from>
    <xdr:to>
      <xdr:col>6</xdr:col>
      <xdr:colOff>373726</xdr:colOff>
      <xdr:row>4</xdr:row>
      <xdr:rowOff>0</xdr:rowOff>
    </xdr:to>
    <xdr:pic>
      <xdr:nvPicPr>
        <xdr:cNvPr id="11" name="10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195869"/>
          <a:ext cx="1878676" cy="46135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7</xdr:row>
      <xdr:rowOff>0</xdr:rowOff>
    </xdr:from>
    <xdr:to>
      <xdr:col>13</xdr:col>
      <xdr:colOff>9525</xdr:colOff>
      <xdr:row>7</xdr:row>
      <xdr:rowOff>0</xdr:rowOff>
    </xdr:to>
    <xdr:sp macro="" textlink="">
      <xdr:nvSpPr>
        <xdr:cNvPr id="3" name="Text Box 23"/>
        <xdr:cNvSpPr txBox="1">
          <a:spLocks noChangeArrowheads="1"/>
        </xdr:cNvSpPr>
      </xdr:nvSpPr>
      <xdr:spPr bwMode="auto">
        <a:xfrm>
          <a:off x="1000125" y="1504950"/>
          <a:ext cx="6858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CC99" mc:Ignorable="a14" a14:legacySpreadsheetColorIndex="47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4. SAV. Número de mujeres atendidas por violencia de género según edad. Bizkaia. 2012.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12</xdr:col>
      <xdr:colOff>533400</xdr:colOff>
      <xdr:row>7</xdr:row>
      <xdr:rowOff>0</xdr:rowOff>
    </xdr:to>
    <xdr:sp macro="" textlink="">
      <xdr:nvSpPr>
        <xdr:cNvPr id="4" name="Text Box 26"/>
        <xdr:cNvSpPr txBox="1">
          <a:spLocks noChangeArrowheads="1"/>
        </xdr:cNvSpPr>
      </xdr:nvSpPr>
      <xdr:spPr bwMode="auto">
        <a:xfrm>
          <a:off x="990600" y="1504950"/>
          <a:ext cx="67818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CC99" mc:Ignorable="a14" a14:legacySpreadsheetColorIndex="47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5. SAV. Número de mujeres atendidas por violencia de género según estado civil. Bizkaia. 2012.</a:t>
          </a:r>
        </a:p>
      </xdr:txBody>
    </xdr:sp>
    <xdr:clientData/>
  </xdr:twoCellAnchor>
  <xdr:twoCellAnchor>
    <xdr:from>
      <xdr:col>2</xdr:col>
      <xdr:colOff>9524</xdr:colOff>
      <xdr:row>18</xdr:row>
      <xdr:rowOff>9525</xdr:rowOff>
    </xdr:from>
    <xdr:to>
      <xdr:col>14</xdr:col>
      <xdr:colOff>438150</xdr:colOff>
      <xdr:row>19</xdr:row>
      <xdr:rowOff>19050</xdr:rowOff>
    </xdr:to>
    <xdr:sp macro="" textlink="">
      <xdr:nvSpPr>
        <xdr:cNvPr id="5" name="Text Box 47"/>
        <xdr:cNvSpPr txBox="1">
          <a:spLocks noChangeArrowheads="1"/>
        </xdr:cNvSpPr>
      </xdr:nvSpPr>
      <xdr:spPr bwMode="auto">
        <a:xfrm>
          <a:off x="1152524" y="3533775"/>
          <a:ext cx="4714876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2. taula. BLZ.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Artatutako emakume kopurua kasu motaren arabera. Bizkaia. 2024.</a:t>
          </a:r>
        </a:p>
      </xdr:txBody>
    </xdr:sp>
    <xdr:clientData/>
  </xdr:twoCellAnchor>
  <xdr:twoCellAnchor>
    <xdr:from>
      <xdr:col>2</xdr:col>
      <xdr:colOff>9524</xdr:colOff>
      <xdr:row>10</xdr:row>
      <xdr:rowOff>9526</xdr:rowOff>
    </xdr:from>
    <xdr:to>
      <xdr:col>14</xdr:col>
      <xdr:colOff>171450</xdr:colOff>
      <xdr:row>10</xdr:row>
      <xdr:rowOff>180975</xdr:rowOff>
    </xdr:to>
    <xdr:sp macro="" textlink="">
      <xdr:nvSpPr>
        <xdr:cNvPr id="6" name="Text Box 47"/>
        <xdr:cNvSpPr txBox="1">
          <a:spLocks noChangeArrowheads="1"/>
        </xdr:cNvSpPr>
      </xdr:nvSpPr>
      <xdr:spPr bwMode="auto">
        <a:xfrm>
          <a:off x="1152524" y="1914526"/>
          <a:ext cx="4448176" cy="17144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1. taula. BLZ.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Artatutako pertsona kopurua sexuaren arabera. Bizkaia. 2024</a:t>
          </a: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.</a:t>
          </a:r>
        </a:p>
      </xdr:txBody>
    </xdr:sp>
    <xdr:clientData/>
  </xdr:twoCellAnchor>
  <xdr:twoCellAnchor>
    <xdr:from>
      <xdr:col>1</xdr:col>
      <xdr:colOff>380998</xdr:colOff>
      <xdr:row>50</xdr:row>
      <xdr:rowOff>0</xdr:rowOff>
    </xdr:from>
    <xdr:to>
      <xdr:col>15</xdr:col>
      <xdr:colOff>400049</xdr:colOff>
      <xdr:row>51</xdr:row>
      <xdr:rowOff>47625</xdr:rowOff>
    </xdr:to>
    <xdr:sp macro="" textlink="">
      <xdr:nvSpPr>
        <xdr:cNvPr id="8" name="Text Box 47"/>
        <xdr:cNvSpPr txBox="1">
          <a:spLocks noChangeArrowheads="1"/>
        </xdr:cNvSpPr>
      </xdr:nvSpPr>
      <xdr:spPr bwMode="auto">
        <a:xfrm>
          <a:off x="1142998" y="6781800"/>
          <a:ext cx="5372101" cy="247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2. taula. BLZ.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Emakumeen espediente kopurua arreta arrazoiaren arabera. Bizkaia. 2024</a:t>
          </a:r>
        </a:p>
        <a:p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.</a:t>
          </a:r>
        </a:p>
      </xdr:txBody>
    </xdr:sp>
    <xdr:clientData/>
  </xdr:twoCellAnchor>
  <xdr:twoCellAnchor>
    <xdr:from>
      <xdr:col>2</xdr:col>
      <xdr:colOff>9525</xdr:colOff>
      <xdr:row>83</xdr:row>
      <xdr:rowOff>0</xdr:rowOff>
    </xdr:from>
    <xdr:to>
      <xdr:col>17</xdr:col>
      <xdr:colOff>9525</xdr:colOff>
      <xdr:row>84</xdr:row>
      <xdr:rowOff>0</xdr:rowOff>
    </xdr:to>
    <xdr:sp macro="" textlink="">
      <xdr:nvSpPr>
        <xdr:cNvPr id="9" name="Text Box 47"/>
        <xdr:cNvSpPr txBox="1">
          <a:spLocks noChangeArrowheads="1"/>
        </xdr:cNvSpPr>
      </xdr:nvSpPr>
      <xdr:spPr bwMode="auto">
        <a:xfrm>
          <a:off x="1152525" y="8829675"/>
          <a:ext cx="605790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1. taula. BLZ.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Emakumeei egindako arreta kopurua arreta motaren arabera. Bizkaia. 2024.</a:t>
          </a:r>
        </a:p>
      </xdr:txBody>
    </xdr:sp>
    <xdr:clientData/>
  </xdr:twoCellAnchor>
  <xdr:twoCellAnchor>
    <xdr:from>
      <xdr:col>2</xdr:col>
      <xdr:colOff>9525</xdr:colOff>
      <xdr:row>124</xdr:row>
      <xdr:rowOff>9525</xdr:rowOff>
    </xdr:from>
    <xdr:to>
      <xdr:col>17</xdr:col>
      <xdr:colOff>9525</xdr:colOff>
      <xdr:row>125</xdr:row>
      <xdr:rowOff>9525</xdr:rowOff>
    </xdr:to>
    <xdr:sp macro="" textlink="">
      <xdr:nvSpPr>
        <xdr:cNvPr id="10" name="Text Box 47"/>
        <xdr:cNvSpPr txBox="1">
          <a:spLocks noChangeArrowheads="1"/>
        </xdr:cNvSpPr>
      </xdr:nvSpPr>
      <xdr:spPr bwMode="auto">
        <a:xfrm>
          <a:off x="1152525" y="16049625"/>
          <a:ext cx="605790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1. taula. BLZ.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Emakumeei egindako arreta kopurua arreta motaren arabera. Bizkaia. 2024.</a:t>
          </a:r>
        </a:p>
      </xdr:txBody>
    </xdr:sp>
    <xdr:clientData/>
  </xdr:twoCellAnchor>
  <xdr:twoCellAnchor>
    <xdr:from>
      <xdr:col>2</xdr:col>
      <xdr:colOff>0</xdr:colOff>
      <xdr:row>60</xdr:row>
      <xdr:rowOff>0</xdr:rowOff>
    </xdr:from>
    <xdr:to>
      <xdr:col>15</xdr:col>
      <xdr:colOff>400051</xdr:colOff>
      <xdr:row>61</xdr:row>
      <xdr:rowOff>47625</xdr:rowOff>
    </xdr:to>
    <xdr:sp macro="" textlink="">
      <xdr:nvSpPr>
        <xdr:cNvPr id="11" name="Text Box 47"/>
        <xdr:cNvSpPr txBox="1">
          <a:spLocks noChangeArrowheads="1"/>
        </xdr:cNvSpPr>
      </xdr:nvSpPr>
      <xdr:spPr bwMode="auto">
        <a:xfrm>
          <a:off x="1143000" y="7143750"/>
          <a:ext cx="5276851" cy="247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3. taula. BLZ.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Emakumeen espediente kopurua igorpen iturriaren arabera. Bizkaia. 2024</a:t>
          </a:r>
        </a:p>
        <a:p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.</a:t>
          </a:r>
        </a:p>
      </xdr:txBody>
    </xdr:sp>
    <xdr:clientData/>
  </xdr:twoCellAnchor>
  <xdr:twoCellAnchor>
    <xdr:from>
      <xdr:col>2</xdr:col>
      <xdr:colOff>0</xdr:colOff>
      <xdr:row>42</xdr:row>
      <xdr:rowOff>0</xdr:rowOff>
    </xdr:from>
    <xdr:to>
      <xdr:col>15</xdr:col>
      <xdr:colOff>400051</xdr:colOff>
      <xdr:row>43</xdr:row>
      <xdr:rowOff>47625</xdr:rowOff>
    </xdr:to>
    <xdr:sp macro="" textlink="">
      <xdr:nvSpPr>
        <xdr:cNvPr id="12" name="Text Box 47"/>
        <xdr:cNvSpPr txBox="1">
          <a:spLocks noChangeArrowheads="1"/>
        </xdr:cNvSpPr>
      </xdr:nvSpPr>
      <xdr:spPr bwMode="auto">
        <a:xfrm>
          <a:off x="1143000" y="4895850"/>
          <a:ext cx="5276851" cy="247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1. taula. BLZ.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Emakumeen espediente kopurua biktimizazio motaren arabera. Bizkaia. 2024</a:t>
          </a:r>
        </a:p>
        <a:p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.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14</xdr:col>
      <xdr:colOff>114301</xdr:colOff>
      <xdr:row>27</xdr:row>
      <xdr:rowOff>0</xdr:rowOff>
    </xdr:to>
    <xdr:sp macro="" textlink="">
      <xdr:nvSpPr>
        <xdr:cNvPr id="15" name="Text Box 47"/>
        <xdr:cNvSpPr txBox="1">
          <a:spLocks noChangeArrowheads="1"/>
        </xdr:cNvSpPr>
      </xdr:nvSpPr>
      <xdr:spPr bwMode="auto">
        <a:xfrm>
          <a:off x="1143000" y="5095875"/>
          <a:ext cx="4400551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3. taula. BLZ.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Artatutako emakume kopurua adinaren arabera. Bizkaia. 2024.</a:t>
          </a:r>
        </a:p>
      </xdr:txBody>
    </xdr:sp>
    <xdr:clientData/>
  </xdr:twoCellAnchor>
  <xdr:twoCellAnchor editAs="oneCell">
    <xdr:from>
      <xdr:col>0</xdr:col>
      <xdr:colOff>111520</xdr:colOff>
      <xdr:row>1</xdr:row>
      <xdr:rowOff>89022</xdr:rowOff>
    </xdr:from>
    <xdr:to>
      <xdr:col>1</xdr:col>
      <xdr:colOff>185956</xdr:colOff>
      <xdr:row>3</xdr:row>
      <xdr:rowOff>57822</xdr:rowOff>
    </xdr:to>
    <xdr:pic>
      <xdr:nvPicPr>
        <xdr:cNvPr id="20" name="19 Imagen" descr="Liburuaren aurkibidera itzuli" title="Aurkibidea">
          <a:hlinkClick xmlns:r="http://schemas.openxmlformats.org/officeDocument/2006/relationships" r:id="rId1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20" y="289047"/>
          <a:ext cx="836436" cy="2736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195869</xdr:rowOff>
    </xdr:from>
    <xdr:to>
      <xdr:col>4</xdr:col>
      <xdr:colOff>1392901</xdr:colOff>
      <xdr:row>4</xdr:row>
      <xdr:rowOff>0</xdr:rowOff>
    </xdr:to>
    <xdr:pic>
      <xdr:nvPicPr>
        <xdr:cNvPr id="21" name="20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195869"/>
          <a:ext cx="1878676" cy="46135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10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6523" name="Text Box 25"/>
        <xdr:cNvSpPr txBox="1">
          <a:spLocks noChangeArrowheads="1"/>
        </xdr:cNvSpPr>
      </xdr:nvSpPr>
      <xdr:spPr bwMode="auto">
        <a:xfrm>
          <a:off x="1143000" y="1990725"/>
          <a:ext cx="7210425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Etxeko indarkeriaren eta sexu erasoen biktimentzako laguntza juridikoko eta ofiziozko txandako zerbitzua. Lagundutako biktimak adinaren, sexuaren eta nazionalitatearen arabera. Bizkaia. 2024.</a:t>
          </a:r>
        </a:p>
      </xdr:txBody>
    </xdr:sp>
    <xdr:clientData/>
  </xdr:twoCellAnchor>
  <xdr:twoCellAnchor>
    <xdr:from>
      <xdr:col>3</xdr:col>
      <xdr:colOff>0</xdr:colOff>
      <xdr:row>13</xdr:row>
      <xdr:rowOff>0</xdr:rowOff>
    </xdr:from>
    <xdr:to>
      <xdr:col>3</xdr:col>
      <xdr:colOff>1485900</xdr:colOff>
      <xdr:row>15</xdr:row>
      <xdr:rowOff>0</xdr:rowOff>
    </xdr:to>
    <xdr:sp macro="" textlink="">
      <xdr:nvSpPr>
        <xdr:cNvPr id="6277" name="Text Box 26"/>
        <xdr:cNvSpPr txBox="1">
          <a:spLocks noChangeArrowheads="1"/>
        </xdr:cNvSpPr>
      </xdr:nvSpPr>
      <xdr:spPr bwMode="auto">
        <a:xfrm>
          <a:off x="1438275" y="2476500"/>
          <a:ext cx="1485900" cy="4572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ADINA</a:t>
          </a:r>
        </a:p>
      </xdr:txBody>
    </xdr:sp>
    <xdr:clientData/>
  </xdr:twoCellAnchor>
  <xdr:twoCellAnchor editAs="oneCell">
    <xdr:from>
      <xdr:col>0</xdr:col>
      <xdr:colOff>111520</xdr:colOff>
      <xdr:row>1</xdr:row>
      <xdr:rowOff>89022</xdr:rowOff>
    </xdr:from>
    <xdr:to>
      <xdr:col>1</xdr:col>
      <xdr:colOff>185956</xdr:colOff>
      <xdr:row>3</xdr:row>
      <xdr:rowOff>57822</xdr:rowOff>
    </xdr:to>
    <xdr:pic>
      <xdr:nvPicPr>
        <xdr:cNvPr id="7" name="6 Imagen" descr="Liburuaren aurkibidera itzuli" title="Aurkibidea">
          <a:hlinkClick xmlns:r="http://schemas.openxmlformats.org/officeDocument/2006/relationships" r:id="rId1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20" y="289047"/>
          <a:ext cx="836436" cy="2736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68926</xdr:colOff>
      <xdr:row>4</xdr:row>
      <xdr:rowOff>4156</xdr:rowOff>
    </xdr:to>
    <xdr:pic>
      <xdr:nvPicPr>
        <xdr:cNvPr id="8" name="7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8676" cy="46135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10</xdr:row>
      <xdr:rowOff>0</xdr:rowOff>
    </xdr:from>
    <xdr:to>
      <xdr:col>11</xdr:col>
      <xdr:colOff>0</xdr:colOff>
      <xdr:row>12</xdr:row>
      <xdr:rowOff>0</xdr:rowOff>
    </xdr:to>
    <xdr:sp macro="" textlink="">
      <xdr:nvSpPr>
        <xdr:cNvPr id="3" name="Text Box 27"/>
        <xdr:cNvSpPr txBox="1">
          <a:spLocks noChangeArrowheads="1"/>
        </xdr:cNvSpPr>
      </xdr:nvSpPr>
      <xdr:spPr bwMode="auto">
        <a:xfrm>
          <a:off x="990600" y="6019800"/>
          <a:ext cx="6076950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Etxeko indarkeriaren eta sexu erasoen biktimentzako laguntza juridikoko eta ofiziozko txandako zerbitzua. Esku-hartzearen arrazoia sexuaren arabera. Bizkaia. 2024.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11</xdr:col>
      <xdr:colOff>0</xdr:colOff>
      <xdr:row>25</xdr:row>
      <xdr:rowOff>0</xdr:rowOff>
    </xdr:to>
    <xdr:sp macro="" textlink="">
      <xdr:nvSpPr>
        <xdr:cNvPr id="4" name="Text Box 29"/>
        <xdr:cNvSpPr txBox="1">
          <a:spLocks noChangeArrowheads="1"/>
        </xdr:cNvSpPr>
      </xdr:nvSpPr>
      <xdr:spPr bwMode="auto">
        <a:xfrm>
          <a:off x="990600" y="8134350"/>
          <a:ext cx="6076950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2.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Etxeko indarkeriaren eta sexu erasoen biktimentzako laguntza juridikoko eta ofiziozko txandako zerbitzua. Partikularren aldetik jasotako dei kopurua sexuaren arabera. Bizkaia. 2024.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11</xdr:col>
      <xdr:colOff>0</xdr:colOff>
      <xdr:row>33</xdr:row>
      <xdr:rowOff>66675</xdr:rowOff>
    </xdr:to>
    <xdr:sp macro="" textlink="">
      <xdr:nvSpPr>
        <xdr:cNvPr id="5" name="Text Box 30"/>
        <xdr:cNvSpPr txBox="1">
          <a:spLocks noChangeArrowheads="1"/>
        </xdr:cNvSpPr>
      </xdr:nvSpPr>
      <xdr:spPr bwMode="auto">
        <a:xfrm>
          <a:off x="990600" y="9934575"/>
          <a:ext cx="6076950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3.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Etxeko indarkeriaren eta sexu erasoen biktimentzako laguntza juridikoko eta ofiziozko txandako zerbitzua. Esku-hartze kopurua sexuaren eta jatorrizko erakundearen arabera. Bizkaia. 2024.</a:t>
          </a:r>
        </a:p>
      </xdr:txBody>
    </xdr:sp>
    <xdr:clientData/>
  </xdr:twoCellAnchor>
  <xdr:twoCellAnchor>
    <xdr:from>
      <xdr:col>2</xdr:col>
      <xdr:colOff>0</xdr:colOff>
      <xdr:row>49</xdr:row>
      <xdr:rowOff>0</xdr:rowOff>
    </xdr:from>
    <xdr:to>
      <xdr:col>11</xdr:col>
      <xdr:colOff>0</xdr:colOff>
      <xdr:row>51</xdr:row>
      <xdr:rowOff>0</xdr:rowOff>
    </xdr:to>
    <xdr:sp macro="" textlink="">
      <xdr:nvSpPr>
        <xdr:cNvPr id="6" name="Text Box 31"/>
        <xdr:cNvSpPr txBox="1">
          <a:spLocks noChangeArrowheads="1"/>
        </xdr:cNvSpPr>
      </xdr:nvSpPr>
      <xdr:spPr bwMode="auto">
        <a:xfrm>
          <a:off x="990600" y="13049250"/>
          <a:ext cx="6076950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4.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Etxeko indarkeriaren eta sexu erasoen biktimentzako laguntza juridikoko eta ofiziozko txandako zerbitzua. Esku-hartze motak sexuaren arabera. Bizkaia. 2024. </a:t>
          </a:r>
        </a:p>
      </xdr:txBody>
    </xdr:sp>
    <xdr:clientData/>
  </xdr:twoCellAnchor>
  <xdr:twoCellAnchor>
    <xdr:from>
      <xdr:col>2</xdr:col>
      <xdr:colOff>0</xdr:colOff>
      <xdr:row>60</xdr:row>
      <xdr:rowOff>0</xdr:rowOff>
    </xdr:from>
    <xdr:to>
      <xdr:col>11</xdr:col>
      <xdr:colOff>0</xdr:colOff>
      <xdr:row>62</xdr:row>
      <xdr:rowOff>0</xdr:rowOff>
    </xdr:to>
    <xdr:sp macro="" textlink="">
      <xdr:nvSpPr>
        <xdr:cNvPr id="7" name="Text Box 32"/>
        <xdr:cNvSpPr txBox="1">
          <a:spLocks noChangeArrowheads="1"/>
        </xdr:cNvSpPr>
      </xdr:nvSpPr>
      <xdr:spPr bwMode="auto">
        <a:xfrm>
          <a:off x="990600" y="15192375"/>
          <a:ext cx="6076950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5.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Etxeko indarkeriaren eta sexu erasoen biktimentzako laguntza juridikoko eta ofiziozko txandako zerbitzua. Esku-hartze kopurua sexuaren eta barruti judizialen arabera. Bizkaia. 2024.</a:t>
          </a:r>
        </a:p>
      </xdr:txBody>
    </xdr:sp>
    <xdr:clientData/>
  </xdr:twoCellAnchor>
  <xdr:twoCellAnchor>
    <xdr:from>
      <xdr:col>2</xdr:col>
      <xdr:colOff>0</xdr:colOff>
      <xdr:row>76</xdr:row>
      <xdr:rowOff>0</xdr:rowOff>
    </xdr:from>
    <xdr:to>
      <xdr:col>11</xdr:col>
      <xdr:colOff>0</xdr:colOff>
      <xdr:row>78</xdr:row>
      <xdr:rowOff>0</xdr:rowOff>
    </xdr:to>
    <xdr:sp macro="" textlink="">
      <xdr:nvSpPr>
        <xdr:cNvPr id="8" name="Text Box 33"/>
        <xdr:cNvSpPr txBox="1">
          <a:spLocks noChangeArrowheads="1"/>
        </xdr:cNvSpPr>
      </xdr:nvSpPr>
      <xdr:spPr bwMode="auto">
        <a:xfrm>
          <a:off x="990600" y="17992725"/>
          <a:ext cx="6076950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Etxeko indarkeriaren eta sexu erasoen biktimentzako laguntza juridikoko eta ofiziozko txandako zerbitzua. Jarduera motak sexuaren arabera. Bizkaia. 2024.</a:t>
          </a:r>
        </a:p>
      </xdr:txBody>
    </xdr:sp>
    <xdr:clientData/>
  </xdr:twoCellAnchor>
  <xdr:twoCellAnchor>
    <xdr:from>
      <xdr:col>2</xdr:col>
      <xdr:colOff>0</xdr:colOff>
      <xdr:row>86</xdr:row>
      <xdr:rowOff>0</xdr:rowOff>
    </xdr:from>
    <xdr:to>
      <xdr:col>11</xdr:col>
      <xdr:colOff>0</xdr:colOff>
      <xdr:row>88</xdr:row>
      <xdr:rowOff>0</xdr:rowOff>
    </xdr:to>
    <xdr:sp macro="" textlink="">
      <xdr:nvSpPr>
        <xdr:cNvPr id="9" name="Text Box 34"/>
        <xdr:cNvSpPr txBox="1">
          <a:spLocks noChangeArrowheads="1"/>
        </xdr:cNvSpPr>
      </xdr:nvSpPr>
      <xdr:spPr bwMode="auto">
        <a:xfrm>
          <a:off x="990600" y="19907250"/>
          <a:ext cx="6076950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2.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Etxeko indarkeriaren eta sexu erasoen biktimentzako laguntza juridikoko eta ofiziozko txandako zerbitzua. Jardueraren ezaugarriak sexuaren arabera. Bizkaia. 2024.</a:t>
          </a:r>
        </a:p>
      </xdr:txBody>
    </xdr:sp>
    <xdr:clientData/>
  </xdr:twoCellAnchor>
  <xdr:twoCellAnchor>
    <xdr:from>
      <xdr:col>2</xdr:col>
      <xdr:colOff>0</xdr:colOff>
      <xdr:row>100</xdr:row>
      <xdr:rowOff>0</xdr:rowOff>
    </xdr:from>
    <xdr:to>
      <xdr:col>11</xdr:col>
      <xdr:colOff>0</xdr:colOff>
      <xdr:row>102</xdr:row>
      <xdr:rowOff>0</xdr:rowOff>
    </xdr:to>
    <xdr:sp macro="" textlink="">
      <xdr:nvSpPr>
        <xdr:cNvPr id="10" name="Text Box 35"/>
        <xdr:cNvSpPr txBox="1">
          <a:spLocks noChangeArrowheads="1"/>
        </xdr:cNvSpPr>
      </xdr:nvSpPr>
      <xdr:spPr bwMode="auto">
        <a:xfrm>
          <a:off x="990600" y="22860000"/>
          <a:ext cx="6076950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3.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Etxeko indarkeriaren eta sexu erasoen biktimentzako laguntza juridikoko eta ofiziozko txandako zerbitzua. Beste jarduera batzuk sexuaren arabera. Bizkaia. 2024.</a:t>
          </a:r>
        </a:p>
      </xdr:txBody>
    </xdr:sp>
    <xdr:clientData/>
  </xdr:twoCellAnchor>
  <xdr:twoCellAnchor>
    <xdr:from>
      <xdr:col>2</xdr:col>
      <xdr:colOff>0</xdr:colOff>
      <xdr:row>114</xdr:row>
      <xdr:rowOff>0</xdr:rowOff>
    </xdr:from>
    <xdr:to>
      <xdr:col>10</xdr:col>
      <xdr:colOff>0</xdr:colOff>
      <xdr:row>116</xdr:row>
      <xdr:rowOff>0</xdr:rowOff>
    </xdr:to>
    <xdr:sp macro="" textlink="">
      <xdr:nvSpPr>
        <xdr:cNvPr id="11" name="Text Box 36"/>
        <xdr:cNvSpPr txBox="1">
          <a:spLocks noChangeArrowheads="1"/>
        </xdr:cNvSpPr>
      </xdr:nvSpPr>
      <xdr:spPr bwMode="auto">
        <a:xfrm>
          <a:off x="990600" y="22078950"/>
          <a:ext cx="5667375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Etxeko indarkeriaren eta sexu erasoen biktimentzako laguntza juridikoko eta ofiziozko txandako zerbitzua. Izendatze kopurua. Bizkaia. 2024.</a:t>
          </a:r>
        </a:p>
      </xdr:txBody>
    </xdr:sp>
    <xdr:clientData/>
  </xdr:twoCellAnchor>
  <xdr:twoCellAnchor>
    <xdr:from>
      <xdr:col>2</xdr:col>
      <xdr:colOff>0</xdr:colOff>
      <xdr:row>126</xdr:row>
      <xdr:rowOff>0</xdr:rowOff>
    </xdr:from>
    <xdr:to>
      <xdr:col>10</xdr:col>
      <xdr:colOff>0</xdr:colOff>
      <xdr:row>128</xdr:row>
      <xdr:rowOff>0</xdr:rowOff>
    </xdr:to>
    <xdr:sp macro="" textlink="">
      <xdr:nvSpPr>
        <xdr:cNvPr id="2" name="Text Box 36"/>
        <xdr:cNvSpPr txBox="1">
          <a:spLocks noChangeArrowheads="1"/>
        </xdr:cNvSpPr>
      </xdr:nvSpPr>
      <xdr:spPr bwMode="auto">
        <a:xfrm>
          <a:off x="990600" y="24279225"/>
          <a:ext cx="5667375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Etxeko indarkeriaren eta sexu erasoen biktimentzako laguntza juridikoko eta ofiziozko txandako zerbitzua. Abokatu kopurua sexuaren arabera. Bizkaia. 2024.</a:t>
          </a:r>
        </a:p>
      </xdr:txBody>
    </xdr:sp>
    <xdr:clientData/>
  </xdr:twoCellAnchor>
  <xdr:twoCellAnchor editAs="oneCell">
    <xdr:from>
      <xdr:col>0</xdr:col>
      <xdr:colOff>111520</xdr:colOff>
      <xdr:row>1</xdr:row>
      <xdr:rowOff>89022</xdr:rowOff>
    </xdr:from>
    <xdr:to>
      <xdr:col>1</xdr:col>
      <xdr:colOff>185956</xdr:colOff>
      <xdr:row>3</xdr:row>
      <xdr:rowOff>57822</xdr:rowOff>
    </xdr:to>
    <xdr:pic>
      <xdr:nvPicPr>
        <xdr:cNvPr id="18" name="17 Imagen" descr="Liburuaren aurkibidera itzuli" title="Aurkibidea">
          <a:hlinkClick xmlns:r="http://schemas.openxmlformats.org/officeDocument/2006/relationships" r:id="rId1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20" y="289047"/>
          <a:ext cx="836436" cy="2736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3</xdr:col>
      <xdr:colOff>1583401</xdr:colOff>
      <xdr:row>4</xdr:row>
      <xdr:rowOff>4156</xdr:rowOff>
    </xdr:to>
    <xdr:pic>
      <xdr:nvPicPr>
        <xdr:cNvPr id="19" name="18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8676" cy="4613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A1:P508"/>
  <sheetViews>
    <sheetView showGridLines="0" tabSelected="1" zoomScaleNormal="100" workbookViewId="0"/>
  </sheetViews>
  <sheetFormatPr baseColWidth="10" defaultColWidth="9.140625" defaultRowHeight="12.75" x14ac:dyDescent="0.2"/>
  <cols>
    <col min="1" max="1" width="11.42578125" style="6" customWidth="1"/>
    <col min="2" max="2" width="5.7109375" style="6" customWidth="1"/>
    <col min="3" max="6" width="4.85546875" style="6" customWidth="1"/>
    <col min="7" max="7" width="67.7109375" style="6" customWidth="1"/>
    <col min="8" max="8" width="4.140625" style="6" customWidth="1"/>
    <col min="9" max="10" width="9.140625" style="6" customWidth="1"/>
    <col min="11" max="11" width="1.7109375" style="6" customWidth="1"/>
    <col min="12" max="15" width="9.140625" style="6" customWidth="1"/>
    <col min="16" max="16" width="8.7109375" style="6" customWidth="1"/>
    <col min="17" max="16384" width="9.140625" style="6"/>
  </cols>
  <sheetData>
    <row r="1" spans="1:16" ht="15.95" customHeight="1" x14ac:dyDescent="0.2">
      <c r="A1" s="71" t="s">
        <v>34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ht="12" customHeight="1" x14ac:dyDescent="0.2">
      <c r="B2" s="5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5"/>
    </row>
    <row r="3" spans="1:16" ht="12" customHeight="1" x14ac:dyDescent="0.2">
      <c r="B3" s="5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5"/>
    </row>
    <row r="4" spans="1:16" ht="12" customHeight="1" x14ac:dyDescent="0.2">
      <c r="B4" s="5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5"/>
    </row>
    <row r="5" spans="1:16" ht="24" customHeight="1" x14ac:dyDescent="0.2"/>
    <row r="6" spans="1:16" ht="18" customHeight="1" x14ac:dyDescent="0.2">
      <c r="C6" s="8" t="s">
        <v>49</v>
      </c>
      <c r="D6" s="9"/>
      <c r="E6" s="9"/>
      <c r="F6" s="9"/>
      <c r="G6" s="9"/>
      <c r="H6" s="9"/>
      <c r="I6" s="9"/>
      <c r="J6" s="9"/>
    </row>
    <row r="7" spans="1:16" ht="18" customHeight="1" x14ac:dyDescent="0.2">
      <c r="A7" s="71"/>
      <c r="C7" s="8"/>
      <c r="D7" s="9"/>
      <c r="E7" s="9"/>
      <c r="F7" s="9"/>
      <c r="G7" s="9"/>
      <c r="H7" s="9"/>
      <c r="I7" s="9"/>
      <c r="J7" s="9"/>
    </row>
    <row r="8" spans="1:16" ht="15.95" customHeight="1" x14ac:dyDescent="0.2">
      <c r="C8" s="71"/>
      <c r="D8" s="619" t="s">
        <v>50</v>
      </c>
      <c r="E8" s="619"/>
      <c r="F8" s="619"/>
      <c r="G8" s="619"/>
      <c r="H8" s="9"/>
      <c r="I8" s="9"/>
      <c r="J8" s="9"/>
    </row>
    <row r="9" spans="1:16" ht="24" customHeight="1" x14ac:dyDescent="0.2">
      <c r="C9" s="71"/>
      <c r="E9" s="87" t="s">
        <v>51</v>
      </c>
      <c r="F9" s="87"/>
      <c r="H9" s="9"/>
      <c r="I9" s="9"/>
      <c r="J9" s="9"/>
    </row>
    <row r="10" spans="1:16" ht="32.1" customHeight="1" x14ac:dyDescent="0.2">
      <c r="F10" s="618" t="s">
        <v>55</v>
      </c>
      <c r="G10" s="618"/>
    </row>
    <row r="11" spans="1:16" ht="32.1" customHeight="1" x14ac:dyDescent="0.2">
      <c r="F11" s="618" t="s">
        <v>56</v>
      </c>
      <c r="G11" s="618"/>
    </row>
    <row r="12" spans="1:16" ht="32.1" customHeight="1" x14ac:dyDescent="0.2">
      <c r="F12" s="618" t="s">
        <v>57</v>
      </c>
      <c r="G12" s="618"/>
    </row>
    <row r="13" spans="1:16" ht="32.1" customHeight="1" x14ac:dyDescent="0.2">
      <c r="F13" s="618" t="s">
        <v>58</v>
      </c>
      <c r="G13" s="618"/>
    </row>
    <row r="14" spans="1:16" ht="15.95" customHeight="1" x14ac:dyDescent="0.2">
      <c r="F14" s="618" t="s">
        <v>59</v>
      </c>
      <c r="G14" s="618"/>
    </row>
    <row r="15" spans="1:16" ht="32.1" customHeight="1" x14ac:dyDescent="0.2">
      <c r="F15" s="618" t="s">
        <v>60</v>
      </c>
      <c r="G15" s="618"/>
    </row>
    <row r="16" spans="1:16" ht="32.1" customHeight="1" x14ac:dyDescent="0.2">
      <c r="F16" s="618" t="s">
        <v>61</v>
      </c>
      <c r="G16" s="618"/>
    </row>
    <row r="17" spans="2:10" ht="32.1" customHeight="1" x14ac:dyDescent="0.2">
      <c r="F17" s="618" t="s">
        <v>429</v>
      </c>
      <c r="G17" s="618"/>
    </row>
    <row r="18" spans="2:10" ht="32.1" customHeight="1" x14ac:dyDescent="0.2">
      <c r="F18" s="618" t="s">
        <v>62</v>
      </c>
      <c r="G18" s="618"/>
    </row>
    <row r="19" spans="2:10" ht="32.1" customHeight="1" x14ac:dyDescent="0.2">
      <c r="F19" s="621" t="s">
        <v>63</v>
      </c>
      <c r="G19" s="621"/>
    </row>
    <row r="20" spans="2:10" ht="32.1" customHeight="1" x14ac:dyDescent="0.2">
      <c r="F20" s="621" t="s">
        <v>64</v>
      </c>
      <c r="G20" s="621"/>
    </row>
    <row r="21" spans="2:10" ht="15.95" customHeight="1" x14ac:dyDescent="0.2">
      <c r="F21" s="548"/>
      <c r="G21" s="548"/>
    </row>
    <row r="22" spans="2:10" ht="15.95" customHeight="1" x14ac:dyDescent="0.2">
      <c r="C22" s="71"/>
      <c r="D22" s="619" t="s">
        <v>52</v>
      </c>
      <c r="E22" s="619"/>
      <c r="F22" s="619"/>
      <c r="G22" s="619"/>
      <c r="H22" s="9"/>
      <c r="I22" s="9"/>
      <c r="J22" s="9"/>
    </row>
    <row r="23" spans="2:10" ht="24" customHeight="1" x14ac:dyDescent="0.2">
      <c r="C23" s="71"/>
      <c r="E23" s="87" t="s">
        <v>53</v>
      </c>
      <c r="F23" s="87"/>
      <c r="H23" s="9"/>
      <c r="I23" s="9"/>
      <c r="J23" s="9"/>
    </row>
    <row r="24" spans="2:10" ht="32.1" customHeight="1" x14ac:dyDescent="0.2">
      <c r="F24" s="625" t="s">
        <v>54</v>
      </c>
      <c r="G24" s="625"/>
    </row>
    <row r="25" spans="2:10" ht="15.95" customHeight="1" x14ac:dyDescent="0.2">
      <c r="F25" s="548"/>
      <c r="G25" s="550" t="s">
        <v>65</v>
      </c>
    </row>
    <row r="26" spans="2:10" ht="15.95" customHeight="1" x14ac:dyDescent="0.2">
      <c r="F26" s="548"/>
      <c r="G26" s="550" t="s">
        <v>66</v>
      </c>
    </row>
    <row r="27" spans="2:10" ht="32.1" customHeight="1" x14ac:dyDescent="0.2">
      <c r="F27" s="626" t="s">
        <v>67</v>
      </c>
      <c r="G27" s="626"/>
    </row>
    <row r="28" spans="2:10" ht="15.75" customHeight="1" x14ac:dyDescent="0.2">
      <c r="G28" s="24"/>
    </row>
    <row r="29" spans="2:10" ht="15.95" customHeight="1" x14ac:dyDescent="0.2">
      <c r="B29" s="71"/>
      <c r="D29" s="619" t="s">
        <v>68</v>
      </c>
      <c r="E29" s="619"/>
      <c r="F29" s="619"/>
      <c r="G29" s="619"/>
    </row>
    <row r="30" spans="2:10" ht="24" customHeight="1" x14ac:dyDescent="0.2">
      <c r="D30" s="72"/>
      <c r="E30" s="87" t="s">
        <v>69</v>
      </c>
      <c r="F30" s="72"/>
      <c r="G30" s="72"/>
    </row>
    <row r="31" spans="2:10" ht="31.5" customHeight="1" x14ac:dyDescent="0.2">
      <c r="D31" s="72"/>
      <c r="E31" s="72"/>
      <c r="F31" s="622" t="s">
        <v>70</v>
      </c>
      <c r="G31" s="622"/>
    </row>
    <row r="32" spans="2:10" ht="15.75" customHeight="1" x14ac:dyDescent="0.2">
      <c r="D32" s="72"/>
      <c r="E32" s="72"/>
      <c r="F32" s="72"/>
      <c r="G32" s="262" t="s">
        <v>76</v>
      </c>
    </row>
    <row r="33" spans="3:7" ht="15.95" customHeight="1" x14ac:dyDescent="0.2">
      <c r="C33" s="264"/>
      <c r="D33" s="72"/>
      <c r="E33" s="72"/>
      <c r="F33" s="72"/>
      <c r="G33" s="263" t="s">
        <v>77</v>
      </c>
    </row>
    <row r="34" spans="3:7" ht="27.75" customHeight="1" x14ac:dyDescent="0.2">
      <c r="F34" s="622" t="s">
        <v>71</v>
      </c>
      <c r="G34" s="622"/>
    </row>
    <row r="35" spans="3:7" ht="15.95" customHeight="1" x14ac:dyDescent="0.2">
      <c r="F35" s="549"/>
      <c r="G35" s="262" t="s">
        <v>78</v>
      </c>
    </row>
    <row r="36" spans="3:7" ht="15.95" customHeight="1" x14ac:dyDescent="0.2">
      <c r="F36" s="549"/>
      <c r="G36" s="262" t="s">
        <v>79</v>
      </c>
    </row>
    <row r="37" spans="3:7" ht="15.95" customHeight="1" x14ac:dyDescent="0.2">
      <c r="F37" s="549"/>
      <c r="G37" s="262" t="s">
        <v>80</v>
      </c>
    </row>
    <row r="38" spans="3:7" ht="15.95" customHeight="1" x14ac:dyDescent="0.2">
      <c r="F38" s="549"/>
      <c r="G38" s="265" t="s">
        <v>81</v>
      </c>
    </row>
    <row r="39" spans="3:7" ht="15.95" customHeight="1" x14ac:dyDescent="0.2">
      <c r="F39" s="549"/>
      <c r="G39" s="265"/>
    </row>
    <row r="40" spans="3:7" ht="15.95" customHeight="1" x14ac:dyDescent="0.2">
      <c r="D40" s="619" t="s">
        <v>72</v>
      </c>
      <c r="E40" s="619"/>
      <c r="F40" s="619"/>
      <c r="G40" s="619"/>
    </row>
    <row r="41" spans="3:7" ht="24" customHeight="1" x14ac:dyDescent="0.2">
      <c r="E41" s="87" t="s">
        <v>73</v>
      </c>
      <c r="F41" s="549"/>
      <c r="G41" s="265"/>
    </row>
    <row r="42" spans="3:7" ht="48" customHeight="1" x14ac:dyDescent="0.2">
      <c r="F42" s="624" t="s">
        <v>74</v>
      </c>
      <c r="G42" s="624"/>
    </row>
    <row r="43" spans="3:7" ht="15.95" customHeight="1" x14ac:dyDescent="0.2">
      <c r="F43" s="549"/>
      <c r="G43" s="266" t="s">
        <v>82</v>
      </c>
    </row>
    <row r="44" spans="3:7" ht="27" customHeight="1" x14ac:dyDescent="0.2">
      <c r="F44" s="549"/>
      <c r="G44" s="266" t="s">
        <v>83</v>
      </c>
    </row>
    <row r="45" spans="3:7" ht="27" customHeight="1" x14ac:dyDescent="0.2">
      <c r="F45" s="549"/>
      <c r="G45" s="267" t="s">
        <v>84</v>
      </c>
    </row>
    <row r="46" spans="3:7" ht="48" customHeight="1" x14ac:dyDescent="0.2">
      <c r="F46" s="622" t="s">
        <v>75</v>
      </c>
      <c r="G46" s="623"/>
    </row>
    <row r="47" spans="3:7" ht="15.95" customHeight="1" x14ac:dyDescent="0.2">
      <c r="F47" s="549"/>
      <c r="G47" s="266" t="s">
        <v>85</v>
      </c>
    </row>
    <row r="48" spans="3:7" ht="15.95" customHeight="1" x14ac:dyDescent="0.2">
      <c r="F48" s="549"/>
      <c r="G48" s="266" t="s">
        <v>86</v>
      </c>
    </row>
    <row r="49" spans="4:13" ht="27" customHeight="1" x14ac:dyDescent="0.2">
      <c r="F49" s="549"/>
      <c r="G49" s="266" t="s">
        <v>87</v>
      </c>
    </row>
    <row r="50" spans="4:13" ht="15" customHeight="1" x14ac:dyDescent="0.2">
      <c r="G50" s="24"/>
    </row>
    <row r="51" spans="4:13" ht="15.95" customHeight="1" x14ac:dyDescent="0.2">
      <c r="D51" s="619" t="s">
        <v>88</v>
      </c>
      <c r="E51" s="619"/>
      <c r="F51" s="619"/>
      <c r="G51" s="619"/>
    </row>
    <row r="52" spans="4:13" ht="24" customHeight="1" x14ac:dyDescent="0.2">
      <c r="D52" s="72"/>
      <c r="E52" s="87" t="s">
        <v>89</v>
      </c>
      <c r="F52" s="72"/>
      <c r="G52" s="72"/>
    </row>
    <row r="53" spans="4:13" ht="15.95" customHeight="1" x14ac:dyDescent="0.2">
      <c r="D53" s="72"/>
      <c r="E53" s="72"/>
      <c r="F53" s="618" t="s">
        <v>97</v>
      </c>
      <c r="G53" s="618"/>
    </row>
    <row r="54" spans="4:13" ht="15.95" customHeight="1" x14ac:dyDescent="0.2">
      <c r="F54" s="618" t="s">
        <v>96</v>
      </c>
      <c r="G54" s="618"/>
    </row>
    <row r="55" spans="4:13" ht="15.95" customHeight="1" x14ac:dyDescent="0.2">
      <c r="F55" s="618" t="s">
        <v>95</v>
      </c>
      <c r="G55" s="618"/>
    </row>
    <row r="56" spans="4:13" ht="24" customHeight="1" x14ac:dyDescent="0.2">
      <c r="E56" s="87" t="s">
        <v>90</v>
      </c>
      <c r="F56" s="523"/>
      <c r="G56" s="523"/>
    </row>
    <row r="57" spans="4:13" ht="31.5" customHeight="1" x14ac:dyDescent="0.2">
      <c r="F57" s="620" t="s">
        <v>94</v>
      </c>
      <c r="G57" s="620"/>
    </row>
    <row r="58" spans="4:13" ht="31.5" customHeight="1" x14ac:dyDescent="0.2">
      <c r="F58" s="620" t="s">
        <v>93</v>
      </c>
      <c r="G58" s="620"/>
    </row>
    <row r="59" spans="4:13" ht="31.5" customHeight="1" x14ac:dyDescent="0.2">
      <c r="F59" s="620" t="s">
        <v>92</v>
      </c>
      <c r="G59" s="620"/>
    </row>
    <row r="60" spans="4:13" ht="24" customHeight="1" x14ac:dyDescent="0.2">
      <c r="E60" s="87" t="s">
        <v>291</v>
      </c>
      <c r="F60" s="524"/>
      <c r="G60" s="524"/>
    </row>
    <row r="61" spans="4:13" ht="32.1" customHeight="1" x14ac:dyDescent="0.2">
      <c r="F61" s="620" t="s">
        <v>91</v>
      </c>
      <c r="G61" s="620"/>
    </row>
    <row r="62" spans="4:13" ht="15.95" customHeight="1" x14ac:dyDescent="0.2">
      <c r="F62" s="411"/>
      <c r="G62" s="411"/>
    </row>
    <row r="63" spans="4:13" ht="15.95" customHeight="1" x14ac:dyDescent="0.2">
      <c r="D63" s="619" t="s">
        <v>98</v>
      </c>
      <c r="E63" s="619"/>
      <c r="F63" s="619"/>
      <c r="G63" s="619"/>
      <c r="H63" s="9"/>
    </row>
    <row r="64" spans="4:13" s="85" customFormat="1" ht="24" customHeight="1" x14ac:dyDescent="0.25">
      <c r="D64" s="86"/>
      <c r="E64" s="87" t="s">
        <v>99</v>
      </c>
      <c r="F64" s="86"/>
      <c r="H64" s="88"/>
      <c r="I64" s="6"/>
      <c r="J64" s="6"/>
      <c r="K64" s="6"/>
      <c r="L64" s="6"/>
      <c r="M64" s="6"/>
    </row>
    <row r="65" spans="4:10" ht="48" customHeight="1" x14ac:dyDescent="0.2">
      <c r="F65" s="621" t="s">
        <v>105</v>
      </c>
      <c r="G65" s="621"/>
    </row>
    <row r="66" spans="4:10" ht="15.95" customHeight="1" x14ac:dyDescent="0.2">
      <c r="G66" s="548"/>
    </row>
    <row r="67" spans="4:10" ht="15.95" customHeight="1" x14ac:dyDescent="0.2">
      <c r="D67" s="619" t="s">
        <v>100</v>
      </c>
      <c r="E67" s="619"/>
      <c r="F67" s="619"/>
      <c r="G67" s="619"/>
      <c r="H67" s="9"/>
      <c r="I67" s="9"/>
      <c r="J67" s="9"/>
    </row>
    <row r="68" spans="4:10" s="85" customFormat="1" ht="24" customHeight="1" x14ac:dyDescent="0.2">
      <c r="E68" s="87" t="s">
        <v>101</v>
      </c>
    </row>
    <row r="69" spans="4:10" ht="32.1" customHeight="1" x14ac:dyDescent="0.2">
      <c r="F69" s="617" t="s">
        <v>106</v>
      </c>
      <c r="G69" s="617"/>
    </row>
    <row r="70" spans="4:10" ht="48" customHeight="1" x14ac:dyDescent="0.2">
      <c r="F70" s="617" t="s">
        <v>107</v>
      </c>
      <c r="G70" s="617"/>
    </row>
    <row r="71" spans="4:10" ht="48" customHeight="1" x14ac:dyDescent="0.2">
      <c r="F71" s="617" t="s">
        <v>108</v>
      </c>
      <c r="G71" s="617"/>
    </row>
    <row r="72" spans="4:10" ht="32.1" customHeight="1" x14ac:dyDescent="0.2">
      <c r="F72" s="617" t="s">
        <v>109</v>
      </c>
      <c r="G72" s="617"/>
    </row>
    <row r="73" spans="4:10" ht="48" customHeight="1" x14ac:dyDescent="0.2">
      <c r="F73" s="617" t="s">
        <v>110</v>
      </c>
      <c r="G73" s="617"/>
    </row>
    <row r="74" spans="4:10" ht="24" customHeight="1" x14ac:dyDescent="0.2">
      <c r="E74" s="87" t="s">
        <v>102</v>
      </c>
    </row>
    <row r="75" spans="4:10" ht="32.1" customHeight="1" x14ac:dyDescent="0.2">
      <c r="F75" s="617" t="s">
        <v>111</v>
      </c>
      <c r="G75" s="617"/>
    </row>
    <row r="76" spans="4:10" ht="48" customHeight="1" x14ac:dyDescent="0.2">
      <c r="F76" s="617" t="s">
        <v>112</v>
      </c>
      <c r="G76" s="617"/>
    </row>
    <row r="77" spans="4:10" ht="32.1" customHeight="1" x14ac:dyDescent="0.2">
      <c r="F77" s="617" t="s">
        <v>113</v>
      </c>
      <c r="G77" s="617"/>
    </row>
    <row r="78" spans="4:10" ht="24" customHeight="1" x14ac:dyDescent="0.2">
      <c r="E78" s="87" t="s">
        <v>103</v>
      </c>
    </row>
    <row r="79" spans="4:10" ht="32.1" customHeight="1" x14ac:dyDescent="0.2">
      <c r="F79" s="617" t="s">
        <v>114</v>
      </c>
      <c r="G79" s="617"/>
    </row>
    <row r="80" spans="4:10" ht="24" customHeight="1" x14ac:dyDescent="0.2">
      <c r="E80" s="87" t="s">
        <v>104</v>
      </c>
      <c r="H80" s="134"/>
    </row>
    <row r="81" spans="6:8" ht="37.5" customHeight="1" x14ac:dyDescent="0.2">
      <c r="F81" s="617" t="s">
        <v>115</v>
      </c>
      <c r="G81" s="617"/>
      <c r="H81" s="133"/>
    </row>
    <row r="82" spans="6:8" ht="15.95" customHeight="1" x14ac:dyDescent="0.2"/>
    <row r="83" spans="6:8" ht="32.1" customHeight="1" x14ac:dyDescent="0.2">
      <c r="G83" s="28"/>
    </row>
    <row r="84" spans="6:8" ht="32.1" customHeight="1" x14ac:dyDescent="0.2">
      <c r="G84" s="28"/>
    </row>
    <row r="85" spans="6:8" ht="32.1" customHeight="1" x14ac:dyDescent="0.2">
      <c r="G85" s="28"/>
    </row>
    <row r="86" spans="6:8" ht="32.1" customHeight="1" x14ac:dyDescent="0.2">
      <c r="G86" s="28"/>
    </row>
    <row r="87" spans="6:8" ht="32.1" customHeight="1" x14ac:dyDescent="0.2">
      <c r="G87" s="28"/>
    </row>
    <row r="88" spans="6:8" ht="32.1" customHeight="1" x14ac:dyDescent="0.2">
      <c r="G88" s="28"/>
    </row>
    <row r="89" spans="6:8" ht="32.1" customHeight="1" x14ac:dyDescent="0.2">
      <c r="G89" s="28"/>
    </row>
    <row r="90" spans="6:8" ht="15.95" customHeight="1" x14ac:dyDescent="0.2"/>
    <row r="91" spans="6:8" ht="15.95" customHeight="1" x14ac:dyDescent="0.2"/>
    <row r="92" spans="6:8" ht="15.95" customHeight="1" x14ac:dyDescent="0.2"/>
    <row r="93" spans="6:8" ht="15.95" customHeight="1" x14ac:dyDescent="0.2"/>
    <row r="94" spans="6:8" ht="15.95" customHeight="1" x14ac:dyDescent="0.2"/>
    <row r="95" spans="6:8" ht="15.95" customHeight="1" x14ac:dyDescent="0.2"/>
    <row r="96" spans="6:8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  <row r="438" ht="15.95" customHeight="1" x14ac:dyDescent="0.2"/>
    <row r="439" ht="15.95" customHeight="1" x14ac:dyDescent="0.2"/>
    <row r="440" ht="15.95" customHeight="1" x14ac:dyDescent="0.2"/>
    <row r="441" ht="15.95" customHeight="1" x14ac:dyDescent="0.2"/>
    <row r="442" ht="15.95" customHeight="1" x14ac:dyDescent="0.2"/>
    <row r="443" ht="15.95" customHeight="1" x14ac:dyDescent="0.2"/>
    <row r="444" ht="15.95" customHeight="1" x14ac:dyDescent="0.2"/>
    <row r="445" ht="15.95" customHeight="1" x14ac:dyDescent="0.2"/>
    <row r="446" ht="15.95" customHeight="1" x14ac:dyDescent="0.2"/>
    <row r="447" ht="15.95" customHeight="1" x14ac:dyDescent="0.2"/>
    <row r="448" ht="15.95" customHeight="1" x14ac:dyDescent="0.2"/>
    <row r="449" ht="15.95" customHeight="1" x14ac:dyDescent="0.2"/>
    <row r="450" ht="15.95" customHeight="1" x14ac:dyDescent="0.2"/>
    <row r="451" ht="15.95" customHeight="1" x14ac:dyDescent="0.2"/>
    <row r="452" ht="15.95" customHeight="1" x14ac:dyDescent="0.2"/>
    <row r="453" ht="15.95" customHeight="1" x14ac:dyDescent="0.2"/>
    <row r="454" ht="15.95" customHeight="1" x14ac:dyDescent="0.2"/>
    <row r="455" ht="15.95" customHeight="1" x14ac:dyDescent="0.2"/>
    <row r="456" ht="15.95" customHeight="1" x14ac:dyDescent="0.2"/>
    <row r="457" ht="15.95" customHeight="1" x14ac:dyDescent="0.2"/>
    <row r="458" ht="15.95" customHeight="1" x14ac:dyDescent="0.2"/>
    <row r="459" ht="15.95" customHeight="1" x14ac:dyDescent="0.2"/>
    <row r="460" ht="15.95" customHeight="1" x14ac:dyDescent="0.2"/>
    <row r="461" ht="15.95" customHeight="1" x14ac:dyDescent="0.2"/>
    <row r="462" ht="15.95" customHeight="1" x14ac:dyDescent="0.2"/>
    <row r="463" ht="15.95" customHeight="1" x14ac:dyDescent="0.2"/>
    <row r="464" ht="15.95" customHeight="1" x14ac:dyDescent="0.2"/>
    <row r="465" ht="15.95" customHeight="1" x14ac:dyDescent="0.2"/>
    <row r="466" ht="15.95" customHeight="1" x14ac:dyDescent="0.2"/>
    <row r="467" ht="15.95" customHeight="1" x14ac:dyDescent="0.2"/>
    <row r="468" ht="15.95" customHeight="1" x14ac:dyDescent="0.2"/>
    <row r="469" ht="15.95" customHeight="1" x14ac:dyDescent="0.2"/>
    <row r="470" ht="15.95" customHeight="1" x14ac:dyDescent="0.2"/>
    <row r="471" ht="15.95" customHeight="1" x14ac:dyDescent="0.2"/>
    <row r="472" ht="15.95" customHeight="1" x14ac:dyDescent="0.2"/>
    <row r="473" ht="15.95" customHeight="1" x14ac:dyDescent="0.2"/>
    <row r="474" ht="15.95" customHeight="1" x14ac:dyDescent="0.2"/>
    <row r="475" ht="15.95" customHeight="1" x14ac:dyDescent="0.2"/>
    <row r="476" ht="15.95" customHeight="1" x14ac:dyDescent="0.2"/>
    <row r="477" ht="15.95" customHeight="1" x14ac:dyDescent="0.2"/>
    <row r="478" ht="15.95" customHeight="1" x14ac:dyDescent="0.2"/>
    <row r="479" ht="15.95" customHeight="1" x14ac:dyDescent="0.2"/>
    <row r="480" ht="15.95" customHeight="1" x14ac:dyDescent="0.2"/>
    <row r="481" ht="15.95" customHeight="1" x14ac:dyDescent="0.2"/>
    <row r="482" ht="15.95" customHeight="1" x14ac:dyDescent="0.2"/>
    <row r="483" ht="15.95" customHeight="1" x14ac:dyDescent="0.2"/>
    <row r="484" ht="15.95" customHeight="1" x14ac:dyDescent="0.2"/>
    <row r="485" ht="15.95" customHeight="1" x14ac:dyDescent="0.2"/>
    <row r="486" ht="15.95" customHeight="1" x14ac:dyDescent="0.2"/>
    <row r="487" ht="15.95" customHeight="1" x14ac:dyDescent="0.2"/>
    <row r="488" ht="15.95" customHeight="1" x14ac:dyDescent="0.2"/>
    <row r="489" ht="15.95" customHeight="1" x14ac:dyDescent="0.2"/>
    <row r="490" ht="15.95" customHeight="1" x14ac:dyDescent="0.2"/>
    <row r="491" ht="15.95" customHeight="1" x14ac:dyDescent="0.2"/>
    <row r="492" ht="15.95" customHeight="1" x14ac:dyDescent="0.2"/>
    <row r="493" ht="15.95" customHeight="1" x14ac:dyDescent="0.2"/>
    <row r="494" ht="15.95" customHeight="1" x14ac:dyDescent="0.2"/>
    <row r="495" ht="15.95" customHeight="1" x14ac:dyDescent="0.2"/>
    <row r="496" ht="15.95" customHeight="1" x14ac:dyDescent="0.2"/>
    <row r="497" ht="15.95" customHeight="1" x14ac:dyDescent="0.2"/>
    <row r="498" ht="15.95" customHeight="1" x14ac:dyDescent="0.2"/>
    <row r="499" ht="15.95" customHeight="1" x14ac:dyDescent="0.2"/>
    <row r="500" ht="15.95" customHeight="1" x14ac:dyDescent="0.2"/>
    <row r="501" ht="15.95" customHeight="1" x14ac:dyDescent="0.2"/>
    <row r="502" ht="15.95" customHeight="1" x14ac:dyDescent="0.2"/>
    <row r="503" ht="15.95" customHeight="1" x14ac:dyDescent="0.2"/>
    <row r="504" ht="15.95" customHeight="1" x14ac:dyDescent="0.2"/>
    <row r="505" ht="15.95" customHeight="1" x14ac:dyDescent="0.2"/>
    <row r="506" ht="15.95" customHeight="1" x14ac:dyDescent="0.2"/>
    <row r="507" ht="15.95" customHeight="1" x14ac:dyDescent="0.2"/>
    <row r="508" ht="15.95" customHeight="1" x14ac:dyDescent="0.2"/>
  </sheetData>
  <mergeCells count="42">
    <mergeCell ref="D22:G22"/>
    <mergeCell ref="D51:G51"/>
    <mergeCell ref="D8:G8"/>
    <mergeCell ref="F17:G17"/>
    <mergeCell ref="F19:G19"/>
    <mergeCell ref="F20:G20"/>
    <mergeCell ref="F10:G10"/>
    <mergeCell ref="F18:G18"/>
    <mergeCell ref="F16:G16"/>
    <mergeCell ref="F12:G12"/>
    <mergeCell ref="F13:G13"/>
    <mergeCell ref="F11:G11"/>
    <mergeCell ref="F14:G14"/>
    <mergeCell ref="F15:G15"/>
    <mergeCell ref="F24:G24"/>
    <mergeCell ref="F27:G27"/>
    <mergeCell ref="F46:G46"/>
    <mergeCell ref="D40:G40"/>
    <mergeCell ref="D29:G29"/>
    <mergeCell ref="F31:G31"/>
    <mergeCell ref="F34:G34"/>
    <mergeCell ref="F42:G42"/>
    <mergeCell ref="F53:G53"/>
    <mergeCell ref="F54:G54"/>
    <mergeCell ref="F70:G70"/>
    <mergeCell ref="F71:G71"/>
    <mergeCell ref="F69:G69"/>
    <mergeCell ref="D67:G67"/>
    <mergeCell ref="F57:G57"/>
    <mergeCell ref="F65:G65"/>
    <mergeCell ref="D63:G63"/>
    <mergeCell ref="F55:G55"/>
    <mergeCell ref="F58:G58"/>
    <mergeCell ref="F59:G59"/>
    <mergeCell ref="F61:G61"/>
    <mergeCell ref="F72:G72"/>
    <mergeCell ref="F73:G73"/>
    <mergeCell ref="F75:G75"/>
    <mergeCell ref="F76:G76"/>
    <mergeCell ref="F81:G81"/>
    <mergeCell ref="F79:G79"/>
    <mergeCell ref="F77:G77"/>
  </mergeCells>
  <phoneticPr fontId="0" type="noConversion"/>
  <hyperlinks>
    <hyperlink ref="D8:G8" location="ProzesuJudizialak_1!A1" tooltip="ProzesuJudizialak_1" display="III.A. Prozesu Judizialen datuak-1 (Emakumearen aurkako indarkeria)"/>
    <hyperlink ref="D22:G22" location="ProzesuJudizialak_2!A1" tooltip="ProzesuJudizialak_2" display="III.A. Prozesu Judizialen datuak-2 (Emakumearen aurkako indarkeria)"/>
    <hyperlink ref="D29:G29" location="FTZ_1!A1" tooltip="FTZ_1" display="III.B. Deribazio Judizialaren bidezko Familia Topaguneen gaineko datuak - 1"/>
    <hyperlink ref="D40:G40" location="FTZ_2!A1" tooltip="FTZ_2" display="III.B. Deribazio Judizialaren bidezko Familia Topaguneen gaineko datuak - 2"/>
    <hyperlink ref="D51:G51" location="BiktimenArreta!A1" tooltip="BiktimenArreta" display="III.C. Biktimei emandako laguntzaren gaineko datuak (Biktimari Laguntzeko Zerbitzua)"/>
    <hyperlink ref="D63:G63" location="AbokatuLaguntza_1!A1" tooltip="AbokatuLaguntza_1" display="III.D. Abokatu laguntzaren gaineko datuak-1 (Ofiziozko Txanda)"/>
    <hyperlink ref="D67:G67" location="AbokatuLaguntza_2!A1" tooltip="AbokatuLaguntza_2" display="III.D. Abokatu laguntzaren gaineko datuak-2 (Ofiziozko Txanda)"/>
  </hyperlinks>
  <pageMargins left="0.6692913385826772" right="0.47244094488188981" top="0.39370078740157483" bottom="0.62992125984251968" header="0" footer="0"/>
  <pageSetup paperSize="9" fitToHeight="0" orientation="portrait" r:id="rId1"/>
  <headerFooter alignWithMargins="0"/>
  <rowBreaks count="3" manualBreakCount="3">
    <brk id="28" min="2" max="7" man="1"/>
    <brk id="50" min="2" max="7" man="1"/>
    <brk id="62" min="2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pageSetUpPr fitToPage="1"/>
  </sheetPr>
  <dimension ref="A1:S272"/>
  <sheetViews>
    <sheetView showGridLines="0" zoomScaleNormal="100" workbookViewId="0"/>
  </sheetViews>
  <sheetFormatPr baseColWidth="10" defaultRowHeight="12" x14ac:dyDescent="0.2"/>
  <cols>
    <col min="1" max="1" width="11.42578125" style="2" customWidth="1"/>
    <col min="2" max="2" width="5.7109375" style="2" customWidth="1"/>
    <col min="3" max="3" width="4.5703125" style="2" customWidth="1"/>
    <col min="4" max="4" width="25.140625" style="2" customWidth="1"/>
    <col min="5" max="5" width="9.7109375" style="2" hidden="1" customWidth="1"/>
    <col min="6" max="8" width="9.5703125" style="2" hidden="1" customWidth="1"/>
    <col min="9" max="9" width="9.42578125" style="2" hidden="1" customWidth="1"/>
    <col min="10" max="15" width="9.5703125" style="2" customWidth="1"/>
    <col min="16" max="17" width="9.7109375" style="2" customWidth="1"/>
    <col min="18" max="16384" width="11.42578125" style="2"/>
  </cols>
  <sheetData>
    <row r="1" spans="2:16" s="9" customFormat="1" ht="15.95" customHeight="1" x14ac:dyDescent="0.2">
      <c r="C1" s="597"/>
      <c r="D1" s="597"/>
      <c r="E1" s="597"/>
      <c r="F1" s="597"/>
      <c r="G1" s="597"/>
      <c r="H1" s="597"/>
      <c r="I1" s="597"/>
      <c r="J1" s="597"/>
    </row>
    <row r="2" spans="2:16" s="9" customFormat="1" ht="12" customHeight="1" x14ac:dyDescent="0.2">
      <c r="C2" s="7"/>
      <c r="D2" s="7"/>
      <c r="E2" s="7"/>
      <c r="F2" s="598"/>
      <c r="G2" s="7"/>
      <c r="H2" s="7"/>
      <c r="I2" s="598"/>
      <c r="J2" s="7"/>
      <c r="K2" s="7"/>
      <c r="L2" s="598"/>
      <c r="M2" s="598"/>
    </row>
    <row r="3" spans="2:16" s="9" customFormat="1" ht="12" customHeight="1" x14ac:dyDescent="0.2">
      <c r="C3" s="7"/>
      <c r="D3" s="7"/>
      <c r="E3" s="7"/>
      <c r="F3" s="598"/>
      <c r="G3" s="7"/>
      <c r="H3" s="7"/>
      <c r="I3" s="598"/>
      <c r="J3" s="7"/>
      <c r="K3" s="7"/>
      <c r="L3" s="598"/>
      <c r="M3" s="598"/>
    </row>
    <row r="4" spans="2:16" s="9" customFormat="1" ht="12" customHeight="1" x14ac:dyDescent="0.2">
      <c r="C4" s="7"/>
      <c r="D4" s="7"/>
      <c r="E4" s="7"/>
      <c r="F4" s="598"/>
      <c r="G4" s="7"/>
      <c r="H4" s="7"/>
      <c r="I4" s="598"/>
      <c r="J4" s="7"/>
      <c r="K4" s="7"/>
      <c r="L4" s="598"/>
      <c r="M4" s="598"/>
    </row>
    <row r="5" spans="2:16" ht="24" customHeight="1" x14ac:dyDescent="0.2"/>
    <row r="6" spans="2:16" ht="18" customHeight="1" x14ac:dyDescent="0.2">
      <c r="C6" s="551" t="s">
        <v>49</v>
      </c>
      <c r="D6" s="8"/>
      <c r="E6" s="8"/>
    </row>
    <row r="7" spans="2:16" ht="18" customHeight="1" x14ac:dyDescent="0.2">
      <c r="C7" s="552" t="s">
        <v>116</v>
      </c>
      <c r="D7" s="10"/>
      <c r="E7" s="10"/>
    </row>
    <row r="8" spans="2:16" ht="15.95" customHeight="1" x14ac:dyDescent="0.2">
      <c r="C8" s="10"/>
      <c r="D8" s="10"/>
      <c r="E8" s="10"/>
    </row>
    <row r="9" spans="2:16" ht="15.95" customHeight="1" x14ac:dyDescent="0.2">
      <c r="C9" s="553" t="s">
        <v>51</v>
      </c>
      <c r="D9" s="4"/>
    </row>
    <row r="10" spans="2:16" ht="6.95" customHeight="1" x14ac:dyDescent="0.2">
      <c r="C10" s="4"/>
      <c r="D10" s="72"/>
      <c r="E10" s="4"/>
    </row>
    <row r="11" spans="2:16" ht="15.95" customHeight="1" x14ac:dyDescent="0.2">
      <c r="B11" s="3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2:16" ht="15.95" customHeight="1" x14ac:dyDescent="0.2">
      <c r="B12" s="3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2:16" ht="6.75" customHeight="1" x14ac:dyDescent="0.2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2:16" s="43" customFormat="1" ht="18" customHeight="1" x14ac:dyDescent="0.2">
      <c r="B14" s="68"/>
      <c r="D14" s="16" t="s">
        <v>117</v>
      </c>
      <c r="E14" s="16">
        <v>2013</v>
      </c>
      <c r="F14" s="16">
        <v>2014</v>
      </c>
      <c r="G14" s="16">
        <v>2015</v>
      </c>
      <c r="H14" s="16">
        <v>2016</v>
      </c>
      <c r="I14" s="16">
        <v>2017</v>
      </c>
      <c r="J14" s="16">
        <v>2018</v>
      </c>
      <c r="K14" s="16">
        <v>2019</v>
      </c>
      <c r="L14" s="16">
        <v>2020</v>
      </c>
      <c r="M14" s="16">
        <v>2021</v>
      </c>
      <c r="N14" s="16">
        <v>2022</v>
      </c>
      <c r="O14" s="16">
        <v>2023</v>
      </c>
      <c r="P14" s="16">
        <v>2024</v>
      </c>
    </row>
    <row r="15" spans="2:16" ht="15.95" customHeight="1" x14ac:dyDescent="0.2">
      <c r="D15" s="100" t="s">
        <v>3</v>
      </c>
      <c r="E15" s="104">
        <v>51</v>
      </c>
      <c r="F15" s="104">
        <v>78</v>
      </c>
      <c r="G15" s="104">
        <v>64</v>
      </c>
      <c r="H15" s="104">
        <v>104</v>
      </c>
      <c r="I15" s="104">
        <v>102</v>
      </c>
      <c r="J15" s="104">
        <v>85</v>
      </c>
      <c r="K15" s="104">
        <v>89</v>
      </c>
      <c r="L15" s="104">
        <v>67</v>
      </c>
      <c r="M15" s="104">
        <v>94</v>
      </c>
      <c r="N15" s="104">
        <v>102</v>
      </c>
      <c r="O15" s="104">
        <v>114</v>
      </c>
      <c r="P15" s="104">
        <v>135</v>
      </c>
    </row>
    <row r="16" spans="2:16" ht="15.95" customHeight="1" x14ac:dyDescent="0.2">
      <c r="D16" s="102" t="s">
        <v>2</v>
      </c>
      <c r="E16" s="103">
        <v>1050</v>
      </c>
      <c r="F16" s="103">
        <v>986</v>
      </c>
      <c r="G16" s="103">
        <v>1044</v>
      </c>
      <c r="H16" s="103">
        <v>1102</v>
      </c>
      <c r="I16" s="103">
        <v>1151</v>
      </c>
      <c r="J16" s="103">
        <v>1051</v>
      </c>
      <c r="K16" s="103">
        <v>1222</v>
      </c>
      <c r="L16" s="103">
        <v>1173</v>
      </c>
      <c r="M16" s="103">
        <v>1274</v>
      </c>
      <c r="N16" s="103">
        <v>1307</v>
      </c>
      <c r="O16" s="103">
        <v>1427</v>
      </c>
      <c r="P16" s="103">
        <v>1396</v>
      </c>
    </row>
    <row r="17" spans="2:16" ht="15.95" customHeight="1" x14ac:dyDescent="0.2">
      <c r="B17" s="70"/>
      <c r="D17" s="102" t="s">
        <v>0</v>
      </c>
      <c r="E17" s="103">
        <v>1546</v>
      </c>
      <c r="F17" s="103">
        <v>1526</v>
      </c>
      <c r="G17" s="103">
        <v>1363</v>
      </c>
      <c r="H17" s="103">
        <v>1726</v>
      </c>
      <c r="I17" s="103">
        <v>1836</v>
      </c>
      <c r="J17" s="103">
        <v>2225</v>
      </c>
      <c r="K17" s="103">
        <v>2440</v>
      </c>
      <c r="L17" s="103">
        <v>2164</v>
      </c>
      <c r="M17" s="103">
        <v>2049</v>
      </c>
      <c r="N17" s="103">
        <v>2173</v>
      </c>
      <c r="O17" s="103">
        <v>2329</v>
      </c>
      <c r="P17" s="103">
        <v>2250</v>
      </c>
    </row>
    <row r="18" spans="2:16" ht="15.95" customHeight="1" x14ac:dyDescent="0.2">
      <c r="D18" s="102" t="s">
        <v>1</v>
      </c>
      <c r="E18" s="103">
        <v>208</v>
      </c>
      <c r="F18" s="103">
        <v>207</v>
      </c>
      <c r="G18" s="103">
        <v>219</v>
      </c>
      <c r="H18" s="103">
        <v>242</v>
      </c>
      <c r="I18" s="103">
        <v>244</v>
      </c>
      <c r="J18" s="103">
        <v>258</v>
      </c>
      <c r="K18" s="103">
        <v>213</v>
      </c>
      <c r="L18" s="103">
        <v>220</v>
      </c>
      <c r="M18" s="103">
        <v>260</v>
      </c>
      <c r="N18" s="103">
        <v>297</v>
      </c>
      <c r="O18" s="103">
        <v>259</v>
      </c>
      <c r="P18" s="103">
        <v>266</v>
      </c>
    </row>
    <row r="19" spans="2:16" ht="15.95" customHeight="1" x14ac:dyDescent="0.2">
      <c r="D19" s="102" t="s">
        <v>16</v>
      </c>
      <c r="E19" s="103">
        <v>163</v>
      </c>
      <c r="F19" s="103">
        <v>120</v>
      </c>
      <c r="G19" s="103">
        <v>181</v>
      </c>
      <c r="H19" s="103">
        <v>165</v>
      </c>
      <c r="I19" s="103">
        <v>155</v>
      </c>
      <c r="J19" s="103">
        <v>237</v>
      </c>
      <c r="K19" s="103">
        <v>229</v>
      </c>
      <c r="L19" s="103">
        <v>311</v>
      </c>
      <c r="M19" s="103">
        <v>246</v>
      </c>
      <c r="N19" s="103">
        <v>260</v>
      </c>
      <c r="O19" s="103">
        <v>209</v>
      </c>
      <c r="P19" s="103">
        <v>247</v>
      </c>
    </row>
    <row r="20" spans="2:16" ht="15.95" customHeight="1" x14ac:dyDescent="0.2">
      <c r="D20" s="44" t="s">
        <v>4</v>
      </c>
      <c r="E20" s="19">
        <v>356</v>
      </c>
      <c r="F20" s="19">
        <v>328</v>
      </c>
      <c r="G20" s="19">
        <v>279</v>
      </c>
      <c r="H20" s="19">
        <v>257</v>
      </c>
      <c r="I20" s="19">
        <v>354</v>
      </c>
      <c r="J20" s="19">
        <v>383</v>
      </c>
      <c r="K20" s="19">
        <v>398</v>
      </c>
      <c r="L20" s="19">
        <v>354</v>
      </c>
      <c r="M20" s="19">
        <v>383</v>
      </c>
      <c r="N20" s="19">
        <v>505</v>
      </c>
      <c r="O20" s="19">
        <v>411</v>
      </c>
      <c r="P20" s="19">
        <v>384</v>
      </c>
    </row>
    <row r="21" spans="2:16" ht="15.95" customHeight="1" x14ac:dyDescent="0.2">
      <c r="D21" s="45" t="s">
        <v>118</v>
      </c>
      <c r="E21" s="23">
        <v>3374</v>
      </c>
      <c r="F21" s="23">
        <v>3245</v>
      </c>
      <c r="G21" s="23">
        <f t="shared" ref="G21:L21" si="0">SUM(G15:G20)</f>
        <v>3150</v>
      </c>
      <c r="H21" s="23">
        <f t="shared" si="0"/>
        <v>3596</v>
      </c>
      <c r="I21" s="23">
        <f t="shared" si="0"/>
        <v>3842</v>
      </c>
      <c r="J21" s="23">
        <f t="shared" si="0"/>
        <v>4239</v>
      </c>
      <c r="K21" s="23">
        <f t="shared" si="0"/>
        <v>4591</v>
      </c>
      <c r="L21" s="23">
        <f t="shared" si="0"/>
        <v>4289</v>
      </c>
      <c r="M21" s="23">
        <f t="shared" ref="M21:N21" si="1">SUM(M15:M20)</f>
        <v>4306</v>
      </c>
      <c r="N21" s="23">
        <f t="shared" si="1"/>
        <v>4644</v>
      </c>
      <c r="O21" s="23">
        <f t="shared" ref="O21" si="2">SUM(O15:O20)</f>
        <v>4749</v>
      </c>
      <c r="P21" s="23">
        <f t="shared" ref="P21" si="3">SUM(P15:P20)</f>
        <v>4678</v>
      </c>
    </row>
    <row r="22" spans="2:16" ht="15.95" customHeight="1" x14ac:dyDescent="0.2">
      <c r="D22" s="35" t="s">
        <v>119</v>
      </c>
    </row>
    <row r="23" spans="2:16" ht="15.95" customHeight="1" x14ac:dyDescent="0.2"/>
    <row r="24" spans="2:16" ht="15.95" customHeight="1" x14ac:dyDescent="0.2"/>
    <row r="25" spans="2:16" ht="15.95" customHeight="1" x14ac:dyDescent="0.2">
      <c r="B25" s="70"/>
    </row>
    <row r="26" spans="2:16" ht="15.95" customHeight="1" x14ac:dyDescent="0.2">
      <c r="B26" s="70"/>
    </row>
    <row r="27" spans="2:16" ht="6.75" customHeight="1" x14ac:dyDescent="0.2"/>
    <row r="28" spans="2:16" ht="18" customHeight="1" x14ac:dyDescent="0.2">
      <c r="B28" s="70"/>
      <c r="D28" s="16" t="s">
        <v>117</v>
      </c>
      <c r="E28" s="16">
        <v>2013</v>
      </c>
      <c r="F28" s="16">
        <v>2014</v>
      </c>
      <c r="G28" s="16">
        <v>2015</v>
      </c>
      <c r="H28" s="16">
        <v>2016</v>
      </c>
      <c r="I28" s="16">
        <v>2017</v>
      </c>
      <c r="J28" s="16">
        <v>2018</v>
      </c>
      <c r="K28" s="16">
        <v>2019</v>
      </c>
      <c r="L28" s="16">
        <v>2020</v>
      </c>
      <c r="M28" s="16">
        <v>2021</v>
      </c>
      <c r="N28" s="16">
        <v>2022</v>
      </c>
      <c r="O28" s="16">
        <v>2023</v>
      </c>
      <c r="P28" s="16">
        <v>2024</v>
      </c>
    </row>
    <row r="29" spans="2:16" ht="15.95" customHeight="1" x14ac:dyDescent="0.2">
      <c r="D29" s="100" t="s">
        <v>3</v>
      </c>
      <c r="E29" s="104">
        <v>19</v>
      </c>
      <c r="F29" s="104">
        <v>6</v>
      </c>
      <c r="G29" s="104">
        <v>7</v>
      </c>
      <c r="H29" s="104">
        <v>6</v>
      </c>
      <c r="I29" s="104">
        <v>10</v>
      </c>
      <c r="J29" s="104">
        <v>6</v>
      </c>
      <c r="K29" s="104">
        <v>5</v>
      </c>
      <c r="L29" s="104">
        <v>3</v>
      </c>
      <c r="M29" s="104">
        <v>1</v>
      </c>
      <c r="N29" s="104">
        <v>2</v>
      </c>
      <c r="O29" s="104">
        <v>0</v>
      </c>
      <c r="P29" s="104">
        <v>4</v>
      </c>
    </row>
    <row r="30" spans="2:16" ht="15.95" customHeight="1" x14ac:dyDescent="0.2">
      <c r="B30" s="70"/>
      <c r="D30" s="102" t="s">
        <v>2</v>
      </c>
      <c r="E30" s="103">
        <v>183</v>
      </c>
      <c r="F30" s="103">
        <v>184</v>
      </c>
      <c r="G30" s="103">
        <v>167</v>
      </c>
      <c r="H30" s="103">
        <v>109</v>
      </c>
      <c r="I30" s="103">
        <v>113</v>
      </c>
      <c r="J30" s="103">
        <v>79</v>
      </c>
      <c r="K30" s="103">
        <v>91</v>
      </c>
      <c r="L30" s="103">
        <v>69</v>
      </c>
      <c r="M30" s="103">
        <v>92</v>
      </c>
      <c r="N30" s="103">
        <v>113</v>
      </c>
      <c r="O30" s="103">
        <v>110</v>
      </c>
      <c r="P30" s="103">
        <v>103</v>
      </c>
    </row>
    <row r="31" spans="2:16" ht="15.95" customHeight="1" x14ac:dyDescent="0.2">
      <c r="D31" s="102" t="s">
        <v>0</v>
      </c>
      <c r="E31" s="103">
        <v>276</v>
      </c>
      <c r="F31" s="103">
        <v>279</v>
      </c>
      <c r="G31" s="103">
        <v>301</v>
      </c>
      <c r="H31" s="103">
        <v>210</v>
      </c>
      <c r="I31" s="103">
        <v>186</v>
      </c>
      <c r="J31" s="103">
        <v>186</v>
      </c>
      <c r="K31" s="103">
        <v>157</v>
      </c>
      <c r="L31" s="103">
        <v>155</v>
      </c>
      <c r="M31" s="103">
        <v>165</v>
      </c>
      <c r="N31" s="103">
        <v>184</v>
      </c>
      <c r="O31" s="103">
        <v>154</v>
      </c>
      <c r="P31" s="103">
        <v>201</v>
      </c>
    </row>
    <row r="32" spans="2:16" ht="15.95" customHeight="1" x14ac:dyDescent="0.2">
      <c r="D32" s="102" t="s">
        <v>1</v>
      </c>
      <c r="E32" s="103">
        <v>17</v>
      </c>
      <c r="F32" s="103">
        <v>17</v>
      </c>
      <c r="G32" s="103">
        <v>13</v>
      </c>
      <c r="H32" s="103">
        <v>28</v>
      </c>
      <c r="I32" s="103">
        <v>24</v>
      </c>
      <c r="J32" s="103">
        <v>23</v>
      </c>
      <c r="K32" s="103">
        <v>22</v>
      </c>
      <c r="L32" s="103">
        <v>24</v>
      </c>
      <c r="M32" s="103">
        <v>27</v>
      </c>
      <c r="N32" s="103">
        <v>36</v>
      </c>
      <c r="O32" s="103">
        <v>42</v>
      </c>
      <c r="P32" s="103">
        <v>44</v>
      </c>
    </row>
    <row r="33" spans="2:16" ht="15.95" customHeight="1" x14ac:dyDescent="0.2">
      <c r="D33" s="102" t="s">
        <v>16</v>
      </c>
      <c r="E33" s="103">
        <v>14</v>
      </c>
      <c r="F33" s="103">
        <v>24</v>
      </c>
      <c r="G33" s="103">
        <v>19</v>
      </c>
      <c r="H33" s="103">
        <v>11</v>
      </c>
      <c r="I33" s="103">
        <v>20</v>
      </c>
      <c r="J33" s="103">
        <v>8</v>
      </c>
      <c r="K33" s="103">
        <v>12</v>
      </c>
      <c r="L33" s="103">
        <v>14</v>
      </c>
      <c r="M33" s="103">
        <v>25</v>
      </c>
      <c r="N33" s="103">
        <v>12</v>
      </c>
      <c r="O33" s="103">
        <v>38</v>
      </c>
      <c r="P33" s="103">
        <v>17</v>
      </c>
    </row>
    <row r="34" spans="2:16" ht="15.95" customHeight="1" x14ac:dyDescent="0.2">
      <c r="D34" s="44" t="s">
        <v>4</v>
      </c>
      <c r="E34" s="19">
        <v>47</v>
      </c>
      <c r="F34" s="19">
        <v>31</v>
      </c>
      <c r="G34" s="19">
        <v>30</v>
      </c>
      <c r="H34" s="19">
        <v>19</v>
      </c>
      <c r="I34" s="19">
        <v>18</v>
      </c>
      <c r="J34" s="19">
        <v>19</v>
      </c>
      <c r="K34" s="19">
        <v>23</v>
      </c>
      <c r="L34" s="19">
        <v>13</v>
      </c>
      <c r="M34" s="19">
        <v>9</v>
      </c>
      <c r="N34" s="19">
        <v>25</v>
      </c>
      <c r="O34" s="19">
        <v>34</v>
      </c>
      <c r="P34" s="19">
        <v>19</v>
      </c>
    </row>
    <row r="35" spans="2:16" ht="15.95" customHeight="1" x14ac:dyDescent="0.2">
      <c r="D35" s="45" t="s">
        <v>118</v>
      </c>
      <c r="E35" s="23">
        <v>556</v>
      </c>
      <c r="F35" s="23">
        <v>541</v>
      </c>
      <c r="G35" s="23">
        <f t="shared" ref="G35:L35" si="4">SUM(G29:G34)</f>
        <v>537</v>
      </c>
      <c r="H35" s="23">
        <f t="shared" si="4"/>
        <v>383</v>
      </c>
      <c r="I35" s="23">
        <f t="shared" si="4"/>
        <v>371</v>
      </c>
      <c r="J35" s="23">
        <f t="shared" si="4"/>
        <v>321</v>
      </c>
      <c r="K35" s="23">
        <f t="shared" si="4"/>
        <v>310</v>
      </c>
      <c r="L35" s="23">
        <f t="shared" si="4"/>
        <v>278</v>
      </c>
      <c r="M35" s="23">
        <f t="shared" ref="M35:N35" si="5">SUM(M29:M34)</f>
        <v>319</v>
      </c>
      <c r="N35" s="23">
        <f t="shared" si="5"/>
        <v>372</v>
      </c>
      <c r="O35" s="23">
        <f t="shared" ref="O35:P35" si="6">SUM(O29:O34)</f>
        <v>378</v>
      </c>
      <c r="P35" s="23">
        <f t="shared" si="6"/>
        <v>388</v>
      </c>
    </row>
    <row r="36" spans="2:16" ht="15.95" customHeight="1" x14ac:dyDescent="0.2">
      <c r="D36" s="35" t="s">
        <v>119</v>
      </c>
    </row>
    <row r="37" spans="2:16" ht="15.95" customHeight="1" x14ac:dyDescent="0.2"/>
    <row r="38" spans="2:16" ht="15.95" customHeight="1" x14ac:dyDescent="0.2"/>
    <row r="39" spans="2:16" ht="15.95" customHeight="1" x14ac:dyDescent="0.2">
      <c r="B39" s="70"/>
    </row>
    <row r="40" spans="2:16" ht="6.95" customHeight="1" x14ac:dyDescent="0.2"/>
    <row r="41" spans="2:16" ht="48" customHeight="1" x14ac:dyDescent="0.2">
      <c r="D41" s="131" t="s">
        <v>117</v>
      </c>
      <c r="E41" s="485"/>
      <c r="F41" s="485"/>
      <c r="G41" s="485"/>
      <c r="H41" s="485"/>
      <c r="I41" s="465"/>
      <c r="J41" s="46" t="s">
        <v>120</v>
      </c>
      <c r="K41" s="46" t="s">
        <v>121</v>
      </c>
      <c r="L41" s="46" t="s">
        <v>122</v>
      </c>
      <c r="O41" s="3"/>
    </row>
    <row r="42" spans="2:16" ht="15.95" customHeight="1" x14ac:dyDescent="0.2">
      <c r="B42" s="70"/>
      <c r="D42" s="361" t="s">
        <v>3</v>
      </c>
      <c r="E42" s="362"/>
      <c r="F42" s="362"/>
      <c r="G42" s="362"/>
      <c r="H42" s="362"/>
      <c r="I42" s="444"/>
      <c r="J42" s="296">
        <v>106</v>
      </c>
      <c r="K42" s="308">
        <v>20</v>
      </c>
      <c r="L42" s="329">
        <f t="shared" ref="L42:L48" si="7">K42/J42</f>
        <v>0.18867924528301888</v>
      </c>
      <c r="N42" s="70"/>
    </row>
    <row r="43" spans="2:16" ht="15.95" customHeight="1" x14ac:dyDescent="0.2">
      <c r="D43" s="466" t="s">
        <v>2</v>
      </c>
      <c r="E43" s="486"/>
      <c r="F43" s="486"/>
      <c r="G43" s="486"/>
      <c r="H43" s="486"/>
      <c r="I43" s="467"/>
      <c r="J43" s="310">
        <v>963</v>
      </c>
      <c r="K43" s="309">
        <v>210</v>
      </c>
      <c r="L43" s="330">
        <f t="shared" si="7"/>
        <v>0.21806853582554517</v>
      </c>
    </row>
    <row r="44" spans="2:16" ht="15.95" customHeight="1" x14ac:dyDescent="0.2">
      <c r="D44" s="466" t="s">
        <v>0</v>
      </c>
      <c r="E44" s="486"/>
      <c r="F44" s="486"/>
      <c r="G44" s="486"/>
      <c r="H44" s="486"/>
      <c r="I44" s="467"/>
      <c r="J44" s="310">
        <v>1676</v>
      </c>
      <c r="K44" s="309">
        <v>86</v>
      </c>
      <c r="L44" s="330">
        <f>K44/J44</f>
        <v>5.1312649164677801E-2</v>
      </c>
      <c r="N44" s="70"/>
    </row>
    <row r="45" spans="2:16" ht="15.95" customHeight="1" x14ac:dyDescent="0.2">
      <c r="D45" s="466" t="s">
        <v>1</v>
      </c>
      <c r="E45" s="486"/>
      <c r="F45" s="486"/>
      <c r="G45" s="486"/>
      <c r="H45" s="486"/>
      <c r="I45" s="467"/>
      <c r="J45" s="309">
        <v>251</v>
      </c>
      <c r="K45" s="309">
        <v>15</v>
      </c>
      <c r="L45" s="330">
        <f t="shared" si="7"/>
        <v>5.9760956175298807E-2</v>
      </c>
    </row>
    <row r="46" spans="2:16" ht="15.95" customHeight="1" x14ac:dyDescent="0.2">
      <c r="D46" s="466" t="s">
        <v>16</v>
      </c>
      <c r="E46" s="486"/>
      <c r="F46" s="486"/>
      <c r="G46" s="486"/>
      <c r="H46" s="486"/>
      <c r="I46" s="467"/>
      <c r="J46" s="309">
        <v>198</v>
      </c>
      <c r="K46" s="309">
        <v>25</v>
      </c>
      <c r="L46" s="330">
        <f t="shared" si="7"/>
        <v>0.12626262626262627</v>
      </c>
    </row>
    <row r="47" spans="2:16" ht="15.95" customHeight="1" x14ac:dyDescent="0.2">
      <c r="D47" s="445" t="s">
        <v>4</v>
      </c>
      <c r="E47" s="446"/>
      <c r="F47" s="446"/>
      <c r="G47" s="446"/>
      <c r="H47" s="446"/>
      <c r="I47" s="447"/>
      <c r="J47" s="311">
        <v>288</v>
      </c>
      <c r="K47" s="311">
        <v>99</v>
      </c>
      <c r="L47" s="331">
        <f t="shared" si="7"/>
        <v>0.34375</v>
      </c>
    </row>
    <row r="48" spans="2:16" ht="15.95" customHeight="1" x14ac:dyDescent="0.2">
      <c r="D48" s="45" t="s">
        <v>118</v>
      </c>
      <c r="E48" s="136"/>
      <c r="F48" s="136"/>
      <c r="G48" s="136"/>
      <c r="H48" s="136"/>
      <c r="I48" s="31"/>
      <c r="J48" s="23">
        <f>SUM(J42:J47)</f>
        <v>3482</v>
      </c>
      <c r="K48" s="23">
        <f>SUM(K42:K47)</f>
        <v>455</v>
      </c>
      <c r="L48" s="332">
        <f t="shared" si="7"/>
        <v>0.13067202757036187</v>
      </c>
    </row>
    <row r="49" spans="1:15" ht="15.95" customHeight="1" x14ac:dyDescent="0.2">
      <c r="D49" s="35" t="s">
        <v>119</v>
      </c>
      <c r="E49" s="35"/>
      <c r="F49" s="35"/>
      <c r="G49" s="35"/>
    </row>
    <row r="50" spans="1:15" ht="15.95" customHeight="1" x14ac:dyDescent="0.2">
      <c r="B50" s="70"/>
    </row>
    <row r="51" spans="1:15" ht="6.95" customHeight="1" x14ac:dyDescent="0.2"/>
    <row r="52" spans="1:15" ht="18" customHeight="1" x14ac:dyDescent="0.2">
      <c r="D52" s="15" t="s">
        <v>123</v>
      </c>
      <c r="E52" s="13"/>
      <c r="F52" s="13"/>
      <c r="G52" s="13"/>
      <c r="H52" s="13"/>
      <c r="I52" s="13"/>
      <c r="J52" s="13"/>
      <c r="K52" s="14"/>
      <c r="L52" s="16" t="s">
        <v>131</v>
      </c>
      <c r="M52" s="16" t="s">
        <v>23</v>
      </c>
    </row>
    <row r="53" spans="1:15" ht="15.95" customHeight="1" x14ac:dyDescent="0.2">
      <c r="B53" s="70"/>
      <c r="D53" s="99" t="s">
        <v>124</v>
      </c>
      <c r="E53" s="365"/>
      <c r="F53" s="365"/>
      <c r="G53" s="365"/>
      <c r="H53" s="365"/>
      <c r="I53" s="365"/>
      <c r="J53" s="105"/>
      <c r="K53" s="106"/>
      <c r="L53" s="284">
        <v>99</v>
      </c>
      <c r="M53" s="333">
        <f>(L53*100)/$L$60</f>
        <v>2.8431935669155659</v>
      </c>
      <c r="O53" s="70"/>
    </row>
    <row r="54" spans="1:15" ht="15.95" customHeight="1" x14ac:dyDescent="0.2">
      <c r="D54" s="110" t="s">
        <v>125</v>
      </c>
      <c r="E54" s="367"/>
      <c r="F54" s="367"/>
      <c r="G54" s="367"/>
      <c r="H54" s="367"/>
      <c r="I54" s="367"/>
      <c r="J54" s="111"/>
      <c r="K54" s="112"/>
      <c r="L54" s="288">
        <v>2</v>
      </c>
      <c r="M54" s="334">
        <f>(L54*100)/L60</f>
        <v>5.7438253877082138E-2</v>
      </c>
    </row>
    <row r="55" spans="1:15" ht="15.95" customHeight="1" x14ac:dyDescent="0.2">
      <c r="D55" s="47"/>
      <c r="E55" s="348"/>
      <c r="F55" s="348"/>
      <c r="G55" s="348"/>
      <c r="H55" s="348"/>
      <c r="I55" s="348"/>
      <c r="J55" s="1"/>
      <c r="K55" s="48" t="s">
        <v>126</v>
      </c>
      <c r="L55" s="312">
        <v>1985</v>
      </c>
      <c r="M55" s="335">
        <f>(L55*100)/L60</f>
        <v>57.007466973004021</v>
      </c>
      <c r="O55" s="70"/>
    </row>
    <row r="56" spans="1:15" ht="15.95" customHeight="1" x14ac:dyDescent="0.2">
      <c r="D56" s="47"/>
      <c r="E56" s="348"/>
      <c r="F56" s="348"/>
      <c r="G56" s="348"/>
      <c r="H56" s="348"/>
      <c r="I56" s="348"/>
      <c r="J56" s="1"/>
      <c r="K56" s="48" t="s">
        <v>127</v>
      </c>
      <c r="L56" s="288">
        <v>66</v>
      </c>
      <c r="M56" s="336">
        <f>(L56*100)/L60</f>
        <v>1.8954623779437105</v>
      </c>
      <c r="O56" s="70"/>
    </row>
    <row r="57" spans="1:15" ht="15.95" customHeight="1" x14ac:dyDescent="0.2">
      <c r="D57" s="47"/>
      <c r="E57" s="348"/>
      <c r="F57" s="348"/>
      <c r="G57" s="348"/>
      <c r="H57" s="348"/>
      <c r="I57" s="348"/>
      <c r="J57" s="1"/>
      <c r="K57" s="48" t="s">
        <v>128</v>
      </c>
      <c r="L57" s="522">
        <v>1079</v>
      </c>
      <c r="M57" s="337">
        <f>(L57*100)/L60</f>
        <v>30.987937966685813</v>
      </c>
    </row>
    <row r="58" spans="1:15" ht="15.95" customHeight="1" x14ac:dyDescent="0.2">
      <c r="D58" s="110" t="s">
        <v>129</v>
      </c>
      <c r="E58" s="367"/>
      <c r="F58" s="367"/>
      <c r="G58" s="367"/>
      <c r="H58" s="367"/>
      <c r="I58" s="367"/>
      <c r="J58" s="111"/>
      <c r="K58" s="112"/>
      <c r="L58" s="288">
        <v>140</v>
      </c>
      <c r="M58" s="334">
        <f>L58*100/L60</f>
        <v>4.02067777139575</v>
      </c>
    </row>
    <row r="59" spans="1:15" ht="15.95" customHeight="1" x14ac:dyDescent="0.2">
      <c r="D59" s="49" t="s">
        <v>130</v>
      </c>
      <c r="E59" s="462"/>
      <c r="F59" s="462"/>
      <c r="G59" s="462"/>
      <c r="H59" s="462"/>
      <c r="I59" s="462"/>
      <c r="J59" s="11"/>
      <c r="K59" s="12"/>
      <c r="L59" s="292">
        <v>111</v>
      </c>
      <c r="M59" s="334">
        <f>(L59*100)/L60</f>
        <v>3.1878230901780586</v>
      </c>
    </row>
    <row r="60" spans="1:15" ht="15.95" customHeight="1" x14ac:dyDescent="0.2">
      <c r="D60" s="50"/>
      <c r="E60" s="51"/>
      <c r="F60" s="51"/>
      <c r="G60" s="51"/>
      <c r="H60" s="51"/>
      <c r="I60" s="51"/>
      <c r="J60" s="51"/>
      <c r="K60" s="52" t="s">
        <v>118</v>
      </c>
      <c r="L60" s="53">
        <f>SUM(L53:L59)</f>
        <v>3482</v>
      </c>
      <c r="M60" s="338">
        <f>(L60*100)/L60</f>
        <v>100</v>
      </c>
    </row>
    <row r="61" spans="1:15" ht="15.95" customHeight="1" x14ac:dyDescent="0.2">
      <c r="D61" s="35" t="s">
        <v>119</v>
      </c>
      <c r="E61" s="35"/>
      <c r="F61" s="35"/>
      <c r="G61" s="35"/>
    </row>
    <row r="62" spans="1:15" ht="15.95" customHeight="1" x14ac:dyDescent="0.2"/>
    <row r="63" spans="1:15" ht="15.95" customHeight="1" x14ac:dyDescent="0.2"/>
    <row r="64" spans="1:15" ht="15.95" customHeight="1" x14ac:dyDescent="0.2">
      <c r="A64" s="70"/>
      <c r="B64" s="70"/>
    </row>
    <row r="65" spans="2:18" ht="6.95" customHeight="1" x14ac:dyDescent="0.2"/>
    <row r="66" spans="2:18" ht="36" customHeight="1" x14ac:dyDescent="0.2">
      <c r="B66" s="70"/>
      <c r="D66" s="131" t="s">
        <v>132</v>
      </c>
      <c r="E66" s="485"/>
      <c r="F66" s="485"/>
      <c r="G66" s="485"/>
      <c r="H66" s="485"/>
      <c r="I66" s="465"/>
      <c r="J66" s="55" t="s">
        <v>138</v>
      </c>
      <c r="K66" s="55" t="s">
        <v>139</v>
      </c>
      <c r="L66" s="54" t="s">
        <v>23</v>
      </c>
      <c r="M66" s="55" t="s">
        <v>140</v>
      </c>
      <c r="N66" s="54" t="s">
        <v>23</v>
      </c>
      <c r="O66" s="54" t="s">
        <v>141</v>
      </c>
    </row>
    <row r="67" spans="2:18" ht="15.95" customHeight="1" x14ac:dyDescent="0.2">
      <c r="D67" s="554" t="s">
        <v>133</v>
      </c>
      <c r="E67" s="487"/>
      <c r="F67" s="487"/>
      <c r="G67" s="487"/>
      <c r="H67" s="487"/>
      <c r="I67" s="470"/>
      <c r="J67" s="284">
        <v>132</v>
      </c>
      <c r="K67" s="285">
        <v>70</v>
      </c>
      <c r="L67" s="321">
        <f>K67/J67*100</f>
        <v>53.030303030303031</v>
      </c>
      <c r="M67" s="286">
        <v>62</v>
      </c>
      <c r="N67" s="325">
        <f>M67/J67*100</f>
        <v>46.969696969696969</v>
      </c>
      <c r="O67" s="287">
        <v>0</v>
      </c>
      <c r="Q67" s="70"/>
    </row>
    <row r="68" spans="2:18" ht="15.95" customHeight="1" x14ac:dyDescent="0.2">
      <c r="D68" s="555" t="s">
        <v>134</v>
      </c>
      <c r="E68" s="488"/>
      <c r="F68" s="488"/>
      <c r="G68" s="488"/>
      <c r="H68" s="488"/>
      <c r="I68" s="471"/>
      <c r="J68" s="288">
        <v>127</v>
      </c>
      <c r="K68" s="289">
        <v>68</v>
      </c>
      <c r="L68" s="322">
        <f>K68/J68*100</f>
        <v>53.543307086614178</v>
      </c>
      <c r="M68" s="290">
        <v>59</v>
      </c>
      <c r="N68" s="326">
        <f>M68/J68*100</f>
        <v>46.45669291338583</v>
      </c>
      <c r="O68" s="291">
        <v>0</v>
      </c>
    </row>
    <row r="69" spans="2:18" ht="15.95" customHeight="1" x14ac:dyDescent="0.2">
      <c r="D69" s="555" t="s">
        <v>135</v>
      </c>
      <c r="E69" s="488"/>
      <c r="F69" s="488"/>
      <c r="G69" s="488"/>
      <c r="H69" s="488"/>
      <c r="I69" s="471"/>
      <c r="J69" s="288">
        <v>150</v>
      </c>
      <c r="K69" s="289">
        <v>81</v>
      </c>
      <c r="L69" s="322">
        <f>K69/J69*100</f>
        <v>54</v>
      </c>
      <c r="M69" s="290">
        <v>69</v>
      </c>
      <c r="N69" s="326">
        <f>M69/J69*100</f>
        <v>46</v>
      </c>
      <c r="O69" s="291">
        <v>0</v>
      </c>
      <c r="R69" s="70"/>
    </row>
    <row r="70" spans="2:18" ht="15.95" customHeight="1" x14ac:dyDescent="0.2">
      <c r="D70" s="556" t="s">
        <v>136</v>
      </c>
      <c r="E70" s="489"/>
      <c r="F70" s="489"/>
      <c r="G70" s="489"/>
      <c r="H70" s="489"/>
      <c r="I70" s="468"/>
      <c r="J70" s="292">
        <v>108</v>
      </c>
      <c r="K70" s="293">
        <v>52</v>
      </c>
      <c r="L70" s="323">
        <f>K70/J70*100</f>
        <v>48.148148148148145</v>
      </c>
      <c r="M70" s="294">
        <v>56</v>
      </c>
      <c r="N70" s="327">
        <f>M70/J70*100</f>
        <v>51.851851851851848</v>
      </c>
      <c r="O70" s="295">
        <v>0</v>
      </c>
    </row>
    <row r="71" spans="2:18" ht="15.95" customHeight="1" x14ac:dyDescent="0.2">
      <c r="D71" s="557" t="s">
        <v>137</v>
      </c>
      <c r="E71" s="490"/>
      <c r="F71" s="490"/>
      <c r="G71" s="490"/>
      <c r="H71" s="490"/>
      <c r="I71" s="473"/>
      <c r="J71" s="101">
        <f>SUM(J67:J70)</f>
        <v>517</v>
      </c>
      <c r="K71" s="56">
        <f>SUM(K67:K70)</f>
        <v>271</v>
      </c>
      <c r="L71" s="324">
        <f>K71/J71*100</f>
        <v>52.417794970986463</v>
      </c>
      <c r="M71" s="57">
        <f>SUM(M67:M70)</f>
        <v>246</v>
      </c>
      <c r="N71" s="328">
        <f>M71/J71*100</f>
        <v>47.582205029013544</v>
      </c>
      <c r="O71" s="58">
        <v>0</v>
      </c>
    </row>
    <row r="72" spans="2:18" ht="15.95" customHeight="1" x14ac:dyDescent="0.2">
      <c r="D72" s="35" t="s">
        <v>119</v>
      </c>
      <c r="E72" s="35"/>
      <c r="F72" s="35"/>
      <c r="G72" s="35"/>
      <c r="I72" s="95"/>
      <c r="J72" s="95"/>
      <c r="K72" s="95"/>
    </row>
    <row r="73" spans="2:18" ht="15.95" customHeight="1" x14ac:dyDescent="0.2"/>
    <row r="74" spans="2:18" ht="15.95" customHeight="1" x14ac:dyDescent="0.2"/>
    <row r="75" spans="2:18" ht="15.95" customHeight="1" x14ac:dyDescent="0.2">
      <c r="B75" s="70"/>
    </row>
    <row r="76" spans="2:18" ht="15.95" customHeight="1" x14ac:dyDescent="0.2"/>
    <row r="77" spans="2:18" ht="6.95" customHeight="1" x14ac:dyDescent="0.2"/>
    <row r="78" spans="2:18" ht="18" customHeight="1" x14ac:dyDescent="0.2">
      <c r="B78" s="70"/>
      <c r="D78" s="15" t="s">
        <v>142</v>
      </c>
      <c r="E78" s="143"/>
      <c r="F78" s="143"/>
      <c r="G78" s="143"/>
      <c r="H78" s="143"/>
      <c r="I78" s="143"/>
      <c r="J78" s="16" t="s">
        <v>131</v>
      </c>
      <c r="K78" s="16" t="s">
        <v>23</v>
      </c>
      <c r="N78" s="70"/>
    </row>
    <row r="79" spans="2:18" ht="15.95" customHeight="1" x14ac:dyDescent="0.2">
      <c r="D79" s="47" t="s">
        <v>143</v>
      </c>
      <c r="E79" s="362"/>
      <c r="F79" s="362"/>
      <c r="G79" s="362"/>
      <c r="H79" s="362"/>
      <c r="I79" s="444"/>
      <c r="J79" s="296">
        <v>45</v>
      </c>
      <c r="K79" s="339">
        <f>(J79*100)/$J$83</f>
        <v>8.7040618955512574</v>
      </c>
    </row>
    <row r="80" spans="2:18" ht="15.95" customHeight="1" x14ac:dyDescent="0.2">
      <c r="D80" s="110" t="s">
        <v>144</v>
      </c>
      <c r="E80" s="486"/>
      <c r="F80" s="486"/>
      <c r="G80" s="486"/>
      <c r="H80" s="486"/>
      <c r="I80" s="467"/>
      <c r="J80" s="297">
        <v>57</v>
      </c>
      <c r="K80" s="340">
        <f>(J80*100)/$J$83</f>
        <v>11.02514506769826</v>
      </c>
      <c r="O80" s="70"/>
    </row>
    <row r="81" spans="2:17" ht="15.95" customHeight="1" x14ac:dyDescent="0.2">
      <c r="D81" s="110" t="s">
        <v>145</v>
      </c>
      <c r="E81" s="486"/>
      <c r="F81" s="486"/>
      <c r="G81" s="486"/>
      <c r="H81" s="486"/>
      <c r="I81" s="467"/>
      <c r="J81" s="297">
        <v>144</v>
      </c>
      <c r="K81" s="340">
        <f>(J81*100)/$J$83</f>
        <v>27.852998065764023</v>
      </c>
      <c r="N81" s="70"/>
    </row>
    <row r="82" spans="2:17" ht="15.95" customHeight="1" x14ac:dyDescent="0.2">
      <c r="D82" s="47" t="s">
        <v>146</v>
      </c>
      <c r="E82" s="446"/>
      <c r="F82" s="446"/>
      <c r="G82" s="446"/>
      <c r="H82" s="446"/>
      <c r="I82" s="447"/>
      <c r="J82" s="298">
        <v>271</v>
      </c>
      <c r="K82" s="341">
        <f>(J82*100)/$J$83</f>
        <v>52.417794970986463</v>
      </c>
    </row>
    <row r="83" spans="2:17" ht="15.95" customHeight="1" x14ac:dyDescent="0.2">
      <c r="D83" s="29" t="s">
        <v>118</v>
      </c>
      <c r="E83" s="136"/>
      <c r="F83" s="136"/>
      <c r="G83" s="136"/>
      <c r="H83" s="136"/>
      <c r="I83" s="31"/>
      <c r="J83" s="23">
        <f>SUM(J79:J82)</f>
        <v>517</v>
      </c>
      <c r="K83" s="342">
        <f>(J83*100)/$J$83</f>
        <v>100</v>
      </c>
    </row>
    <row r="84" spans="2:17" ht="15.95" customHeight="1" x14ac:dyDescent="0.2">
      <c r="D84" s="35" t="s">
        <v>119</v>
      </c>
      <c r="E84" s="35"/>
      <c r="F84" s="35"/>
      <c r="G84" s="35"/>
    </row>
    <row r="85" spans="2:17" ht="15.95" customHeight="1" x14ac:dyDescent="0.2"/>
    <row r="86" spans="2:17" ht="15.95" customHeight="1" x14ac:dyDescent="0.2"/>
    <row r="87" spans="2:17" ht="15.95" customHeight="1" x14ac:dyDescent="0.2"/>
    <row r="88" spans="2:17" ht="6.95" customHeight="1" x14ac:dyDescent="0.2"/>
    <row r="89" spans="2:17" ht="36" customHeight="1" x14ac:dyDescent="0.2">
      <c r="D89" s="397" t="s">
        <v>117</v>
      </c>
      <c r="E89" s="398"/>
      <c r="F89" s="398"/>
      <c r="G89" s="398"/>
      <c r="H89" s="398"/>
      <c r="I89" s="472"/>
      <c r="J89" s="46" t="s">
        <v>118</v>
      </c>
      <c r="K89" s="60" t="s">
        <v>147</v>
      </c>
      <c r="L89" s="60" t="s">
        <v>148</v>
      </c>
      <c r="M89" s="412" t="s">
        <v>149</v>
      </c>
      <c r="N89" s="412" t="s">
        <v>150</v>
      </c>
    </row>
    <row r="90" spans="2:17" ht="15.95" customHeight="1" x14ac:dyDescent="0.2">
      <c r="B90" s="70"/>
      <c r="D90" s="361" t="s">
        <v>3</v>
      </c>
      <c r="E90" s="362"/>
      <c r="F90" s="362"/>
      <c r="G90" s="362"/>
      <c r="H90" s="362"/>
      <c r="I90" s="444"/>
      <c r="J90" s="299">
        <v>17</v>
      </c>
      <c r="K90" s="285">
        <v>10</v>
      </c>
      <c r="L90" s="285">
        <v>7</v>
      </c>
      <c r="M90" s="300">
        <v>9</v>
      </c>
      <c r="N90" s="300">
        <v>8</v>
      </c>
    </row>
    <row r="91" spans="2:17" ht="15.95" customHeight="1" x14ac:dyDescent="0.2">
      <c r="D91" s="466" t="s">
        <v>2</v>
      </c>
      <c r="E91" s="486"/>
      <c r="F91" s="486"/>
      <c r="G91" s="486"/>
      <c r="H91" s="486"/>
      <c r="I91" s="467"/>
      <c r="J91" s="301">
        <v>128</v>
      </c>
      <c r="K91" s="289">
        <v>82</v>
      </c>
      <c r="L91" s="289">
        <v>46</v>
      </c>
      <c r="M91" s="302">
        <v>81</v>
      </c>
      <c r="N91" s="302">
        <v>47</v>
      </c>
      <c r="Q91" s="70"/>
    </row>
    <row r="92" spans="2:17" ht="15.95" customHeight="1" x14ac:dyDescent="0.2">
      <c r="D92" s="466" t="s">
        <v>0</v>
      </c>
      <c r="E92" s="486"/>
      <c r="F92" s="486"/>
      <c r="G92" s="486"/>
      <c r="H92" s="486"/>
      <c r="I92" s="467"/>
      <c r="J92" s="301">
        <v>261</v>
      </c>
      <c r="K92" s="289">
        <v>158</v>
      </c>
      <c r="L92" s="289">
        <v>103</v>
      </c>
      <c r="M92" s="302">
        <v>149</v>
      </c>
      <c r="N92" s="302">
        <v>112</v>
      </c>
      <c r="Q92" s="70"/>
    </row>
    <row r="93" spans="2:17" ht="15.95" customHeight="1" x14ac:dyDescent="0.2">
      <c r="D93" s="466" t="s">
        <v>1</v>
      </c>
      <c r="E93" s="486"/>
      <c r="F93" s="486"/>
      <c r="G93" s="486"/>
      <c r="H93" s="486"/>
      <c r="I93" s="467"/>
      <c r="J93" s="301">
        <v>37</v>
      </c>
      <c r="K93" s="289">
        <v>16</v>
      </c>
      <c r="L93" s="289">
        <v>21</v>
      </c>
      <c r="M93" s="302">
        <v>14</v>
      </c>
      <c r="N93" s="302">
        <v>23</v>
      </c>
    </row>
    <row r="94" spans="2:17" ht="15.95" customHeight="1" x14ac:dyDescent="0.2">
      <c r="D94" s="466" t="s">
        <v>16</v>
      </c>
      <c r="E94" s="486"/>
      <c r="F94" s="486"/>
      <c r="G94" s="486"/>
      <c r="H94" s="486"/>
      <c r="I94" s="467"/>
      <c r="J94" s="301">
        <v>20</v>
      </c>
      <c r="K94" s="289">
        <v>14</v>
      </c>
      <c r="L94" s="289">
        <v>6</v>
      </c>
      <c r="M94" s="302">
        <v>12</v>
      </c>
      <c r="N94" s="302">
        <v>8</v>
      </c>
    </row>
    <row r="95" spans="2:17" ht="15.95" customHeight="1" x14ac:dyDescent="0.2">
      <c r="D95" s="445" t="s">
        <v>4</v>
      </c>
      <c r="E95" s="446"/>
      <c r="F95" s="446"/>
      <c r="G95" s="446"/>
      <c r="H95" s="446"/>
      <c r="I95" s="447"/>
      <c r="J95" s="303">
        <v>54</v>
      </c>
      <c r="K95" s="293">
        <v>30</v>
      </c>
      <c r="L95" s="293">
        <v>24</v>
      </c>
      <c r="M95" s="304">
        <v>31</v>
      </c>
      <c r="N95" s="304">
        <v>23</v>
      </c>
    </row>
    <row r="96" spans="2:17" ht="15.95" customHeight="1" x14ac:dyDescent="0.2">
      <c r="D96" s="45" t="s">
        <v>137</v>
      </c>
      <c r="E96" s="136"/>
      <c r="F96" s="136"/>
      <c r="G96" s="136"/>
      <c r="H96" s="136"/>
      <c r="I96" s="31"/>
      <c r="J96" s="63">
        <f>SUM(J90:J95)</f>
        <v>517</v>
      </c>
      <c r="K96" s="64">
        <f>SUM(K90:K95)</f>
        <v>310</v>
      </c>
      <c r="L96" s="64">
        <f>SUM(L90:L95)</f>
        <v>207</v>
      </c>
      <c r="M96" s="65">
        <f>SUM(M90:M95)</f>
        <v>296</v>
      </c>
      <c r="N96" s="65">
        <f>SUM(N90:N95)</f>
        <v>221</v>
      </c>
    </row>
    <row r="97" spans="2:19" ht="15.95" customHeight="1" x14ac:dyDescent="0.2">
      <c r="D97" s="35" t="s">
        <v>119</v>
      </c>
      <c r="E97" s="35"/>
      <c r="F97" s="35"/>
      <c r="G97" s="35"/>
    </row>
    <row r="98" spans="2:19" ht="15.95" customHeight="1" x14ac:dyDescent="0.2"/>
    <row r="99" spans="2:19" ht="15.95" customHeight="1" x14ac:dyDescent="0.2"/>
    <row r="100" spans="2:19" ht="15.95" customHeight="1" x14ac:dyDescent="0.2">
      <c r="B100" s="70"/>
    </row>
    <row r="101" spans="2:19" ht="15.95" customHeight="1" x14ac:dyDescent="0.2">
      <c r="B101" s="70"/>
    </row>
    <row r="102" spans="2:19" ht="6.95" customHeight="1" x14ac:dyDescent="0.2"/>
    <row r="103" spans="2:19" ht="18" customHeight="1" x14ac:dyDescent="0.2">
      <c r="D103" s="15" t="s">
        <v>151</v>
      </c>
      <c r="E103" s="13"/>
      <c r="F103" s="13"/>
      <c r="G103" s="13"/>
      <c r="H103" s="13"/>
      <c r="I103" s="13"/>
      <c r="J103" s="14"/>
      <c r="K103" s="16" t="s">
        <v>152</v>
      </c>
      <c r="L103" s="16" t="s">
        <v>153</v>
      </c>
      <c r="M103" s="16" t="s">
        <v>154</v>
      </c>
      <c r="N103" s="16" t="s">
        <v>155</v>
      </c>
      <c r="O103" s="16" t="s">
        <v>118</v>
      </c>
    </row>
    <row r="104" spans="2:19" ht="16.5" customHeight="1" x14ac:dyDescent="0.2">
      <c r="B104" s="70"/>
      <c r="D104" s="99" t="s">
        <v>156</v>
      </c>
      <c r="E104" s="365"/>
      <c r="F104" s="365"/>
      <c r="G104" s="365"/>
      <c r="H104" s="365"/>
      <c r="I104" s="365"/>
      <c r="J104" s="106"/>
      <c r="K104" s="313">
        <v>0</v>
      </c>
      <c r="L104" s="313">
        <v>0</v>
      </c>
      <c r="M104" s="313">
        <v>1</v>
      </c>
      <c r="N104" s="313">
        <v>0</v>
      </c>
      <c r="O104" s="107">
        <f>SUM(K104:N104)</f>
        <v>1</v>
      </c>
      <c r="Q104" s="1"/>
      <c r="R104" s="1"/>
      <c r="S104" s="1"/>
    </row>
    <row r="105" spans="2:19" ht="16.5" customHeight="1" x14ac:dyDescent="0.2">
      <c r="C105" s="70"/>
      <c r="D105" s="110" t="s">
        <v>157</v>
      </c>
      <c r="E105" s="367"/>
      <c r="F105" s="367"/>
      <c r="G105" s="367"/>
      <c r="H105" s="367"/>
      <c r="I105" s="367"/>
      <c r="J105" s="112"/>
      <c r="K105" s="314">
        <v>0</v>
      </c>
      <c r="L105" s="314">
        <v>0</v>
      </c>
      <c r="M105" s="314">
        <v>0</v>
      </c>
      <c r="N105" s="314">
        <v>0</v>
      </c>
      <c r="O105" s="114">
        <f t="shared" ref="O105:O118" si="8">SUM(K105:N105)</f>
        <v>0</v>
      </c>
      <c r="Q105" s="1"/>
      <c r="R105" s="89"/>
      <c r="S105" s="1"/>
    </row>
    <row r="106" spans="2:19" ht="16.5" customHeight="1" x14ac:dyDescent="0.2">
      <c r="B106" s="70"/>
      <c r="D106" s="110" t="s">
        <v>158</v>
      </c>
      <c r="E106" s="367"/>
      <c r="F106" s="367"/>
      <c r="G106" s="367"/>
      <c r="H106" s="367"/>
      <c r="I106" s="367"/>
      <c r="J106" s="112"/>
      <c r="K106" s="314">
        <v>0</v>
      </c>
      <c r="L106" s="314">
        <v>0</v>
      </c>
      <c r="M106" s="314">
        <v>1</v>
      </c>
      <c r="N106" s="314">
        <v>0</v>
      </c>
      <c r="O106" s="114">
        <f t="shared" si="8"/>
        <v>1</v>
      </c>
      <c r="Q106" s="1"/>
      <c r="R106" s="66"/>
      <c r="S106" s="1"/>
    </row>
    <row r="107" spans="2:19" ht="27" customHeight="1" x14ac:dyDescent="0.2">
      <c r="C107" s="70"/>
      <c r="D107" s="627" t="s">
        <v>159</v>
      </c>
      <c r="E107" s="628"/>
      <c r="F107" s="628"/>
      <c r="G107" s="628"/>
      <c r="H107" s="628"/>
      <c r="I107" s="628"/>
      <c r="J107" s="629"/>
      <c r="K107" s="314">
        <v>392</v>
      </c>
      <c r="L107" s="314">
        <v>461</v>
      </c>
      <c r="M107" s="314">
        <v>483</v>
      </c>
      <c r="N107" s="314">
        <v>486</v>
      </c>
      <c r="O107" s="114">
        <f t="shared" si="8"/>
        <v>1822</v>
      </c>
      <c r="Q107" s="1"/>
      <c r="R107" s="89"/>
      <c r="S107" s="1"/>
    </row>
    <row r="108" spans="2:19" ht="27" customHeight="1" x14ac:dyDescent="0.2">
      <c r="D108" s="627" t="s">
        <v>160</v>
      </c>
      <c r="E108" s="628"/>
      <c r="F108" s="628"/>
      <c r="G108" s="628"/>
      <c r="H108" s="628"/>
      <c r="I108" s="628"/>
      <c r="J108" s="629"/>
      <c r="K108" s="314">
        <v>238</v>
      </c>
      <c r="L108" s="314">
        <v>151</v>
      </c>
      <c r="M108" s="314">
        <v>158</v>
      </c>
      <c r="N108" s="314">
        <v>120</v>
      </c>
      <c r="O108" s="114">
        <f t="shared" si="8"/>
        <v>667</v>
      </c>
      <c r="Q108" s="1"/>
      <c r="R108" s="1"/>
      <c r="S108" s="1"/>
    </row>
    <row r="109" spans="2:19" ht="27" customHeight="1" x14ac:dyDescent="0.2">
      <c r="D109" s="627" t="s">
        <v>161</v>
      </c>
      <c r="E109" s="628"/>
      <c r="F109" s="628"/>
      <c r="G109" s="628"/>
      <c r="H109" s="628"/>
      <c r="I109" s="628"/>
      <c r="J109" s="629"/>
      <c r="K109" s="314">
        <v>38</v>
      </c>
      <c r="L109" s="314">
        <v>79</v>
      </c>
      <c r="M109" s="314">
        <v>39</v>
      </c>
      <c r="N109" s="314">
        <v>61</v>
      </c>
      <c r="O109" s="114">
        <f t="shared" si="8"/>
        <v>217</v>
      </c>
      <c r="Q109" s="70"/>
    </row>
    <row r="110" spans="2:19" ht="16.5" customHeight="1" x14ac:dyDescent="0.2">
      <c r="D110" s="110" t="s">
        <v>162</v>
      </c>
      <c r="E110" s="367"/>
      <c r="F110" s="367"/>
      <c r="G110" s="367"/>
      <c r="H110" s="367"/>
      <c r="I110" s="367"/>
      <c r="J110" s="112"/>
      <c r="K110" s="314">
        <v>23</v>
      </c>
      <c r="L110" s="314">
        <v>48</v>
      </c>
      <c r="M110" s="314">
        <v>130</v>
      </c>
      <c r="N110" s="314">
        <v>134</v>
      </c>
      <c r="O110" s="114">
        <f t="shared" si="8"/>
        <v>335</v>
      </c>
    </row>
    <row r="111" spans="2:19" ht="27" customHeight="1" x14ac:dyDescent="0.2">
      <c r="D111" s="627" t="s">
        <v>163</v>
      </c>
      <c r="E111" s="628"/>
      <c r="F111" s="628"/>
      <c r="G111" s="628"/>
      <c r="H111" s="628"/>
      <c r="I111" s="628"/>
      <c r="J111" s="629"/>
      <c r="K111" s="314">
        <v>7</v>
      </c>
      <c r="L111" s="314">
        <v>23</v>
      </c>
      <c r="M111" s="314">
        <v>18</v>
      </c>
      <c r="N111" s="314">
        <v>39</v>
      </c>
      <c r="O111" s="114">
        <f t="shared" si="8"/>
        <v>87</v>
      </c>
    </row>
    <row r="112" spans="2:19" ht="16.5" customHeight="1" x14ac:dyDescent="0.2">
      <c r="D112" s="110" t="s">
        <v>164</v>
      </c>
      <c r="E112" s="367"/>
      <c r="F112" s="367"/>
      <c r="G112" s="367"/>
      <c r="H112" s="367"/>
      <c r="I112" s="367"/>
      <c r="J112" s="112"/>
      <c r="K112" s="314">
        <v>24</v>
      </c>
      <c r="L112" s="314">
        <v>0</v>
      </c>
      <c r="M112" s="314">
        <v>5</v>
      </c>
      <c r="N112" s="314">
        <v>0</v>
      </c>
      <c r="O112" s="114">
        <f t="shared" si="8"/>
        <v>29</v>
      </c>
    </row>
    <row r="113" spans="1:17" ht="27" customHeight="1" x14ac:dyDescent="0.2">
      <c r="D113" s="630" t="s">
        <v>165</v>
      </c>
      <c r="E113" s="628"/>
      <c r="F113" s="628"/>
      <c r="G113" s="628"/>
      <c r="H113" s="628"/>
      <c r="I113" s="628"/>
      <c r="J113" s="629"/>
      <c r="K113" s="314">
        <v>0</v>
      </c>
      <c r="L113" s="314">
        <v>0</v>
      </c>
      <c r="M113" s="314">
        <v>3</v>
      </c>
      <c r="N113" s="314">
        <v>14</v>
      </c>
      <c r="O113" s="114">
        <f t="shared" si="8"/>
        <v>17</v>
      </c>
    </row>
    <row r="114" spans="1:17" ht="16.5" customHeight="1" x14ac:dyDescent="0.2">
      <c r="D114" s="110" t="s">
        <v>166</v>
      </c>
      <c r="E114" s="463"/>
      <c r="F114" s="463"/>
      <c r="G114" s="463"/>
      <c r="H114" s="463"/>
      <c r="I114" s="463"/>
      <c r="J114" s="112"/>
      <c r="K114" s="314">
        <v>6</v>
      </c>
      <c r="L114" s="314">
        <v>14</v>
      </c>
      <c r="M114" s="314">
        <v>19</v>
      </c>
      <c r="N114" s="314">
        <v>17</v>
      </c>
      <c r="O114" s="114">
        <f t="shared" si="8"/>
        <v>56</v>
      </c>
    </row>
    <row r="115" spans="1:17" ht="27" customHeight="1" x14ac:dyDescent="0.2">
      <c r="D115" s="627" t="s">
        <v>167</v>
      </c>
      <c r="E115" s="628"/>
      <c r="F115" s="628"/>
      <c r="G115" s="628"/>
      <c r="H115" s="628"/>
      <c r="I115" s="628"/>
      <c r="J115" s="629"/>
      <c r="K115" s="314">
        <v>0</v>
      </c>
      <c r="L115" s="314">
        <v>2</v>
      </c>
      <c r="M115" s="314">
        <v>2</v>
      </c>
      <c r="N115" s="314">
        <v>1</v>
      </c>
      <c r="O115" s="114">
        <f t="shared" si="8"/>
        <v>5</v>
      </c>
    </row>
    <row r="116" spans="1:17" ht="16.5" customHeight="1" x14ac:dyDescent="0.2">
      <c r="D116" s="110" t="s">
        <v>168</v>
      </c>
      <c r="E116" s="367"/>
      <c r="F116" s="367"/>
      <c r="G116" s="367"/>
      <c r="H116" s="367"/>
      <c r="I116" s="367"/>
      <c r="J116" s="112"/>
      <c r="K116" s="314">
        <v>132</v>
      </c>
      <c r="L116" s="314">
        <v>138</v>
      </c>
      <c r="M116" s="314">
        <v>122</v>
      </c>
      <c r="N116" s="314">
        <v>105</v>
      </c>
      <c r="O116" s="114">
        <f t="shared" si="8"/>
        <v>497</v>
      </c>
    </row>
    <row r="117" spans="1:17" ht="16.5" customHeight="1" x14ac:dyDescent="0.2">
      <c r="D117" s="110" t="s">
        <v>169</v>
      </c>
      <c r="E117" s="367"/>
      <c r="F117" s="367"/>
      <c r="G117" s="367"/>
      <c r="H117" s="367"/>
      <c r="I117" s="367"/>
      <c r="J117" s="112"/>
      <c r="K117" s="314">
        <v>48</v>
      </c>
      <c r="L117" s="314">
        <v>84</v>
      </c>
      <c r="M117" s="314">
        <v>61</v>
      </c>
      <c r="N117" s="314">
        <v>137</v>
      </c>
      <c r="O117" s="114">
        <f t="shared" si="8"/>
        <v>330</v>
      </c>
    </row>
    <row r="118" spans="1:17" ht="16.5" customHeight="1" x14ac:dyDescent="0.2">
      <c r="D118" s="47" t="s">
        <v>170</v>
      </c>
      <c r="E118" s="348"/>
      <c r="F118" s="348"/>
      <c r="G118" s="348"/>
      <c r="H118" s="348"/>
      <c r="I118" s="348"/>
      <c r="J118" s="273"/>
      <c r="K118" s="315">
        <v>27</v>
      </c>
      <c r="L118" s="315">
        <v>47</v>
      </c>
      <c r="M118" s="315">
        <v>59</v>
      </c>
      <c r="N118" s="315">
        <v>21</v>
      </c>
      <c r="O118" s="274">
        <f t="shared" si="8"/>
        <v>154</v>
      </c>
    </row>
    <row r="119" spans="1:17" ht="15.95" customHeight="1" x14ac:dyDescent="0.2">
      <c r="D119" s="59"/>
      <c r="E119" s="464"/>
      <c r="F119" s="464"/>
      <c r="G119" s="464"/>
      <c r="H119" s="464"/>
      <c r="I119" s="464"/>
      <c r="J119" s="31" t="s">
        <v>118</v>
      </c>
      <c r="K119" s="23">
        <f>SUM(K104:K118)</f>
        <v>935</v>
      </c>
      <c r="L119" s="23">
        <f>SUM(L104:L118)</f>
        <v>1047</v>
      </c>
      <c r="M119" s="23">
        <f>SUM(M104:M118)</f>
        <v>1101</v>
      </c>
      <c r="N119" s="23">
        <f>SUM(N104:N118)</f>
        <v>1135</v>
      </c>
      <c r="O119" s="23">
        <f>SUM(O104:O118)</f>
        <v>4218</v>
      </c>
    </row>
    <row r="120" spans="1:17" ht="15.95" customHeight="1" x14ac:dyDescent="0.2">
      <c r="D120" s="35" t="s">
        <v>119</v>
      </c>
      <c r="E120" s="35"/>
      <c r="F120" s="35"/>
      <c r="G120" s="35"/>
    </row>
    <row r="121" spans="1:17" ht="15.95" customHeight="1" x14ac:dyDescent="0.2">
      <c r="B121" s="70"/>
      <c r="D121" s="35"/>
      <c r="E121" s="35"/>
      <c r="F121" s="35"/>
      <c r="G121" s="35"/>
    </row>
    <row r="122" spans="1:17" ht="15.95" customHeight="1" x14ac:dyDescent="0.2">
      <c r="B122" s="70"/>
      <c r="D122" s="35"/>
      <c r="E122" s="35"/>
      <c r="F122" s="35"/>
      <c r="G122" s="35"/>
    </row>
    <row r="123" spans="1:17" ht="6.95" customHeight="1" x14ac:dyDescent="0.2"/>
    <row r="124" spans="1:17" ht="18" customHeight="1" x14ac:dyDescent="0.2">
      <c r="D124" s="54" t="s">
        <v>151</v>
      </c>
      <c r="E124" s="525"/>
      <c r="F124" s="525"/>
      <c r="G124" s="525"/>
      <c r="H124" s="525"/>
      <c r="I124" s="526"/>
      <c r="J124" s="16" t="s">
        <v>152</v>
      </c>
      <c r="K124" s="16" t="s">
        <v>153</v>
      </c>
      <c r="L124" s="16" t="s">
        <v>154</v>
      </c>
      <c r="M124" s="16" t="s">
        <v>155</v>
      </c>
      <c r="N124" s="54" t="s">
        <v>118</v>
      </c>
    </row>
    <row r="125" spans="1:17" ht="15.95" customHeight="1" x14ac:dyDescent="0.2">
      <c r="A125" s="70"/>
      <c r="B125" s="70"/>
      <c r="C125" s="70"/>
      <c r="D125" s="558" t="s">
        <v>171</v>
      </c>
      <c r="E125" s="491"/>
      <c r="F125" s="491"/>
      <c r="G125" s="491"/>
      <c r="H125" s="491"/>
      <c r="I125" s="474"/>
      <c r="J125" s="305">
        <v>30</v>
      </c>
      <c r="K125" s="305">
        <v>30</v>
      </c>
      <c r="L125" s="305">
        <v>29</v>
      </c>
      <c r="M125" s="305">
        <v>14</v>
      </c>
      <c r="N125" s="109">
        <f>SUM(J125:M125)</f>
        <v>103</v>
      </c>
      <c r="Q125" s="70"/>
    </row>
    <row r="126" spans="1:17" ht="15.95" customHeight="1" x14ac:dyDescent="0.2">
      <c r="D126" s="115" t="s">
        <v>172</v>
      </c>
      <c r="E126" s="491"/>
      <c r="F126" s="491"/>
      <c r="G126" s="491"/>
      <c r="H126" s="491"/>
      <c r="I126" s="474"/>
      <c r="J126" s="306">
        <v>1</v>
      </c>
      <c r="K126" s="306">
        <v>9</v>
      </c>
      <c r="L126" s="306">
        <v>3</v>
      </c>
      <c r="M126" s="306">
        <v>7</v>
      </c>
      <c r="N126" s="113">
        <f>SUM(J126:M126)</f>
        <v>20</v>
      </c>
      <c r="Q126" s="137"/>
    </row>
    <row r="127" spans="1:17" ht="15.95" customHeight="1" x14ac:dyDescent="0.2">
      <c r="D127" s="559" t="s">
        <v>170</v>
      </c>
      <c r="E127" s="3"/>
      <c r="F127" s="3"/>
      <c r="G127" s="3"/>
      <c r="H127" s="3"/>
      <c r="I127" s="205"/>
      <c r="J127" s="307">
        <v>6</v>
      </c>
      <c r="K127" s="307">
        <v>7</v>
      </c>
      <c r="L127" s="307">
        <v>6</v>
      </c>
      <c r="M127" s="307">
        <v>2</v>
      </c>
      <c r="N127" s="62">
        <f>SUM(J127:M127)</f>
        <v>21</v>
      </c>
    </row>
    <row r="128" spans="1:17" ht="15.95" customHeight="1" x14ac:dyDescent="0.2">
      <c r="D128" s="45" t="s">
        <v>137</v>
      </c>
      <c r="E128" s="136"/>
      <c r="F128" s="136"/>
      <c r="G128" s="136"/>
      <c r="H128" s="136"/>
      <c r="I128" s="31"/>
      <c r="J128" s="138">
        <f>SUM(J125:J127)</f>
        <v>37</v>
      </c>
      <c r="K128" s="138">
        <f>SUM(K125:K127)</f>
        <v>46</v>
      </c>
      <c r="L128" s="138">
        <f>SUM(L125:L127)</f>
        <v>38</v>
      </c>
      <c r="M128" s="138">
        <f>SUM(M125:M127)</f>
        <v>23</v>
      </c>
      <c r="N128" s="275">
        <f>SUM(J128:M128)</f>
        <v>144</v>
      </c>
    </row>
    <row r="129" spans="2:16" ht="15.95" customHeight="1" x14ac:dyDescent="0.2">
      <c r="D129" s="67" t="s">
        <v>119</v>
      </c>
      <c r="E129" s="67"/>
      <c r="F129" s="67"/>
      <c r="G129" s="67"/>
      <c r="H129" s="68"/>
      <c r="I129" s="68"/>
      <c r="J129" s="68"/>
      <c r="K129" s="68"/>
      <c r="L129" s="68"/>
    </row>
    <row r="130" spans="2:16" ht="15.95" customHeight="1" x14ac:dyDescent="0.2"/>
    <row r="131" spans="2:16" ht="15.95" customHeight="1" x14ac:dyDescent="0.2">
      <c r="B131" s="70"/>
    </row>
    <row r="132" spans="2:16" ht="15.95" customHeight="1" x14ac:dyDescent="0.2"/>
    <row r="133" spans="2:16" ht="6.95" customHeight="1" x14ac:dyDescent="0.2"/>
    <row r="134" spans="2:16" ht="18" customHeight="1" x14ac:dyDescent="0.2">
      <c r="B134" s="70"/>
      <c r="D134" s="461"/>
      <c r="E134" s="525"/>
      <c r="F134" s="525"/>
      <c r="G134" s="525"/>
      <c r="H134" s="484"/>
      <c r="I134" s="460"/>
      <c r="J134" s="16" t="s">
        <v>175</v>
      </c>
      <c r="K134" s="16" t="s">
        <v>176</v>
      </c>
      <c r="L134" s="16" t="s">
        <v>118</v>
      </c>
    </row>
    <row r="135" spans="2:16" ht="15.95" customHeight="1" x14ac:dyDescent="0.2">
      <c r="D135" s="27" t="s">
        <v>173</v>
      </c>
      <c r="E135" s="491"/>
      <c r="F135" s="491"/>
      <c r="G135" s="491"/>
      <c r="H135" s="491"/>
      <c r="I135" s="474"/>
      <c r="J135" s="27">
        <v>384</v>
      </c>
      <c r="K135" s="27">
        <v>310</v>
      </c>
      <c r="L135" s="61">
        <f>J135+K135</f>
        <v>694</v>
      </c>
    </row>
    <row r="136" spans="2:16" ht="15.95" customHeight="1" x14ac:dyDescent="0.2">
      <c r="B136" s="70"/>
      <c r="D136" s="74" t="s">
        <v>174</v>
      </c>
      <c r="E136" s="3"/>
      <c r="F136" s="3"/>
      <c r="G136" s="3"/>
      <c r="H136" s="3"/>
      <c r="I136" s="205"/>
      <c r="J136" s="74">
        <v>26</v>
      </c>
      <c r="K136" s="74">
        <v>14</v>
      </c>
      <c r="L136" s="117">
        <f>J136+K136</f>
        <v>40</v>
      </c>
      <c r="M136" s="70"/>
      <c r="N136" s="70"/>
    </row>
    <row r="137" spans="2:16" ht="15.95" customHeight="1" x14ac:dyDescent="0.2">
      <c r="D137" s="45" t="s">
        <v>137</v>
      </c>
      <c r="E137" s="136"/>
      <c r="F137" s="136"/>
      <c r="G137" s="136"/>
      <c r="H137" s="136"/>
      <c r="I137" s="31"/>
      <c r="J137" s="63">
        <f>SUM(J135:J136)</f>
        <v>410</v>
      </c>
      <c r="K137" s="63">
        <f>SUM(K135:K136)</f>
        <v>324</v>
      </c>
      <c r="L137" s="63">
        <f>J137+K137</f>
        <v>734</v>
      </c>
    </row>
    <row r="138" spans="2:16" ht="15.95" customHeight="1" x14ac:dyDescent="0.2">
      <c r="D138" s="67" t="s">
        <v>119</v>
      </c>
      <c r="E138" s="67"/>
      <c r="F138" s="67"/>
      <c r="G138" s="67"/>
    </row>
    <row r="139" spans="2:16" ht="15.95" customHeight="1" x14ac:dyDescent="0.2"/>
    <row r="140" spans="2:16" ht="15.95" customHeight="1" x14ac:dyDescent="0.2"/>
    <row r="141" spans="2:16" ht="15.75" customHeight="1" x14ac:dyDescent="0.2">
      <c r="B141" s="70"/>
      <c r="P141" s="70"/>
    </row>
    <row r="142" spans="2:16" ht="15.75" customHeight="1" x14ac:dyDescent="0.2">
      <c r="B142" s="70"/>
      <c r="P142" s="70"/>
    </row>
    <row r="143" spans="2:16" ht="6.95" customHeight="1" x14ac:dyDescent="0.2"/>
    <row r="144" spans="2:16" ht="36" customHeight="1" x14ac:dyDescent="0.2">
      <c r="C144" s="70"/>
      <c r="D144" s="16" t="s">
        <v>132</v>
      </c>
      <c r="E144" s="525"/>
      <c r="F144" s="525"/>
      <c r="G144" s="525"/>
      <c r="H144" s="484"/>
      <c r="I144" s="460"/>
      <c r="J144" s="69" t="s">
        <v>181</v>
      </c>
      <c r="K144" s="69" t="s">
        <v>182</v>
      </c>
      <c r="L144" s="69" t="s">
        <v>183</v>
      </c>
      <c r="M144" s="69" t="s">
        <v>184</v>
      </c>
      <c r="N144" s="69" t="s">
        <v>185</v>
      </c>
      <c r="O144" s="69" t="s">
        <v>170</v>
      </c>
    </row>
    <row r="145" spans="2:18" ht="15.95" customHeight="1" x14ac:dyDescent="0.2">
      <c r="B145" s="70"/>
      <c r="D145" s="554" t="s">
        <v>177</v>
      </c>
      <c r="E145" s="492"/>
      <c r="F145" s="492"/>
      <c r="G145" s="492"/>
      <c r="H145" s="492"/>
      <c r="I145" s="475"/>
      <c r="J145" s="407">
        <v>1.2E-2</v>
      </c>
      <c r="K145" s="407">
        <v>0.20300000000000001</v>
      </c>
      <c r="L145" s="407">
        <v>1.7999999999999999E-2</v>
      </c>
      <c r="M145" s="407">
        <v>0.316</v>
      </c>
      <c r="N145" s="407">
        <v>0.28100000000000003</v>
      </c>
      <c r="O145" s="407">
        <v>0.17</v>
      </c>
    </row>
    <row r="146" spans="2:18" ht="15.95" customHeight="1" x14ac:dyDescent="0.2">
      <c r="B146" s="70"/>
      <c r="D146" s="555" t="s">
        <v>178</v>
      </c>
      <c r="E146" s="488"/>
      <c r="F146" s="488"/>
      <c r="G146" s="488"/>
      <c r="H146" s="488"/>
      <c r="I146" s="471"/>
      <c r="J146" s="408">
        <v>1.6E-2</v>
      </c>
      <c r="K146" s="408">
        <v>0.23200000000000001</v>
      </c>
      <c r="L146" s="408">
        <v>2.9000000000000001E-2</v>
      </c>
      <c r="M146" s="408">
        <v>0.33300000000000002</v>
      </c>
      <c r="N146" s="408">
        <v>0.20599999999999999</v>
      </c>
      <c r="O146" s="408">
        <v>0.184</v>
      </c>
      <c r="R146" s="70"/>
    </row>
    <row r="147" spans="2:18" ht="15.95" customHeight="1" x14ac:dyDescent="0.2">
      <c r="D147" s="555" t="s">
        <v>179</v>
      </c>
      <c r="E147" s="488"/>
      <c r="F147" s="488"/>
      <c r="G147" s="488"/>
      <c r="H147" s="488"/>
      <c r="I147" s="471"/>
      <c r="J147" s="408">
        <v>7.0000000000000001E-3</v>
      </c>
      <c r="K147" s="408">
        <v>0.20200000000000001</v>
      </c>
      <c r="L147" s="408">
        <v>2.5000000000000001E-2</v>
      </c>
      <c r="M147" s="408">
        <v>0.39100000000000001</v>
      </c>
      <c r="N147" s="408">
        <v>0.26400000000000001</v>
      </c>
      <c r="O147" s="408">
        <v>0.111</v>
      </c>
    </row>
    <row r="148" spans="2:18" ht="15.95" customHeight="1" x14ac:dyDescent="0.2">
      <c r="D148" s="556" t="s">
        <v>180</v>
      </c>
      <c r="E148" s="493"/>
      <c r="F148" s="493"/>
      <c r="G148" s="493"/>
      <c r="H148" s="493"/>
      <c r="I148" s="469"/>
      <c r="J148" s="409">
        <v>1.4999999999999999E-2</v>
      </c>
      <c r="K148" s="409">
        <v>0.23699999999999999</v>
      </c>
      <c r="L148" s="409">
        <v>2.4E-2</v>
      </c>
      <c r="M148" s="409">
        <v>0.41099999999999998</v>
      </c>
      <c r="N148" s="409">
        <v>0.24099999999999999</v>
      </c>
      <c r="O148" s="409">
        <v>7.1999999999999995E-2</v>
      </c>
    </row>
    <row r="149" spans="2:18" ht="15.95" customHeight="1" x14ac:dyDescent="0.2">
      <c r="D149" s="67" t="s">
        <v>119</v>
      </c>
      <c r="E149" s="67"/>
    </row>
    <row r="150" spans="2:18" ht="15.95" customHeight="1" x14ac:dyDescent="0.2">
      <c r="D150" s="84"/>
    </row>
    <row r="151" spans="2:18" ht="15.95" customHeight="1" x14ac:dyDescent="0.2"/>
    <row r="152" spans="2:18" ht="15.95" customHeight="1" x14ac:dyDescent="0.2"/>
    <row r="153" spans="2:18" ht="15.95" customHeight="1" x14ac:dyDescent="0.2"/>
    <row r="154" spans="2:18" ht="15.95" customHeight="1" x14ac:dyDescent="0.2"/>
    <row r="155" spans="2:18" ht="15.95" customHeight="1" x14ac:dyDescent="0.2"/>
    <row r="156" spans="2:18" ht="15.95" customHeight="1" x14ac:dyDescent="0.2"/>
    <row r="157" spans="2:18" ht="15.95" customHeight="1" x14ac:dyDescent="0.2"/>
    <row r="158" spans="2:18" ht="15.95" customHeight="1" x14ac:dyDescent="0.2"/>
    <row r="159" spans="2:18" ht="15.95" customHeight="1" x14ac:dyDescent="0.2"/>
    <row r="160" spans="2:18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</sheetData>
  <mergeCells count="6">
    <mergeCell ref="D115:J115"/>
    <mergeCell ref="D109:J109"/>
    <mergeCell ref="D113:J113"/>
    <mergeCell ref="D107:J107"/>
    <mergeCell ref="D108:J108"/>
    <mergeCell ref="D111:J111"/>
  </mergeCells>
  <phoneticPr fontId="0" type="noConversion"/>
  <pageMargins left="0.6692913385826772" right="0.47244094488188981" top="0.39370078740157483" bottom="0.6692913385826772" header="0" footer="0"/>
  <pageSetup paperSize="9" scale="95" fitToHeight="0" orientation="portrait" r:id="rId1"/>
  <headerFooter alignWithMargins="0"/>
  <rowBreaks count="3" manualBreakCount="3">
    <brk id="49" min="2" max="15" man="1"/>
    <brk id="85" min="2" max="15" man="1"/>
    <brk id="120" min="2" max="15" man="1"/>
  </rowBreaks>
  <ignoredErrors>
    <ignoredError sqref="I21 J21:O21 I35:O35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pageSetUpPr fitToPage="1"/>
  </sheetPr>
  <dimension ref="C1:X161"/>
  <sheetViews>
    <sheetView showGridLines="0" zoomScaleNormal="100" workbookViewId="0"/>
  </sheetViews>
  <sheetFormatPr baseColWidth="10" defaultRowHeight="12" x14ac:dyDescent="0.2"/>
  <cols>
    <col min="1" max="1" width="11.42578125" style="2" customWidth="1"/>
    <col min="2" max="2" width="5.7109375" style="2" customWidth="1"/>
    <col min="3" max="3" width="4.5703125" style="2" customWidth="1"/>
    <col min="4" max="4" width="25.140625" style="2" customWidth="1"/>
    <col min="5" max="7" width="7.140625" style="2" hidden="1" customWidth="1"/>
    <col min="8" max="8" width="7" style="2" hidden="1" customWidth="1"/>
    <col min="9" max="25" width="7" style="2" customWidth="1"/>
    <col min="26" max="16384" width="11.42578125" style="2"/>
  </cols>
  <sheetData>
    <row r="1" spans="3:13" s="9" customFormat="1" ht="15.95" customHeight="1" x14ac:dyDescent="0.2">
      <c r="C1" s="597"/>
      <c r="D1" s="597"/>
      <c r="E1" s="597"/>
      <c r="F1" s="597"/>
      <c r="G1" s="597"/>
      <c r="H1" s="597"/>
      <c r="I1" s="597"/>
      <c r="J1" s="597"/>
    </row>
    <row r="2" spans="3:13" s="9" customFormat="1" ht="12" customHeight="1" x14ac:dyDescent="0.2">
      <c r="C2" s="7"/>
      <c r="D2" s="7"/>
      <c r="E2" s="7"/>
      <c r="F2" s="598"/>
      <c r="G2" s="7"/>
      <c r="H2" s="7"/>
      <c r="I2" s="598"/>
      <c r="J2" s="7"/>
      <c r="K2" s="7"/>
      <c r="L2" s="598"/>
      <c r="M2" s="598"/>
    </row>
    <row r="3" spans="3:13" s="9" customFormat="1" ht="12" customHeight="1" x14ac:dyDescent="0.2">
      <c r="C3" s="7"/>
      <c r="D3" s="7"/>
      <c r="E3" s="7"/>
      <c r="F3" s="598"/>
      <c r="G3" s="7"/>
      <c r="H3" s="7"/>
      <c r="I3" s="598"/>
      <c r="J3" s="7"/>
      <c r="K3" s="7"/>
      <c r="L3" s="598"/>
      <c r="M3" s="598"/>
    </row>
    <row r="4" spans="3:13" s="9" customFormat="1" ht="12" customHeight="1" x14ac:dyDescent="0.2">
      <c r="C4" s="7"/>
      <c r="D4" s="7"/>
      <c r="E4" s="7"/>
      <c r="F4" s="598"/>
      <c r="G4" s="7"/>
      <c r="H4" s="7"/>
      <c r="I4" s="598"/>
      <c r="J4" s="7"/>
      <c r="K4" s="7"/>
      <c r="L4" s="598"/>
      <c r="M4" s="598"/>
    </row>
    <row r="5" spans="3:13" ht="24" customHeight="1" x14ac:dyDescent="0.2"/>
    <row r="6" spans="3:13" ht="18" customHeight="1" x14ac:dyDescent="0.2">
      <c r="C6" s="551" t="s">
        <v>49</v>
      </c>
      <c r="D6" s="8"/>
      <c r="E6" s="8"/>
      <c r="F6" s="8"/>
      <c r="G6" s="8"/>
    </row>
    <row r="7" spans="3:13" ht="18" customHeight="1" x14ac:dyDescent="0.2">
      <c r="C7" s="552" t="s">
        <v>186</v>
      </c>
      <c r="D7" s="10"/>
      <c r="E7" s="10"/>
      <c r="F7" s="10"/>
      <c r="G7" s="10"/>
    </row>
    <row r="8" spans="3:13" ht="15.95" customHeight="1" x14ac:dyDescent="0.2">
      <c r="C8" s="10"/>
      <c r="D8" s="10"/>
      <c r="E8" s="10"/>
      <c r="F8" s="10"/>
      <c r="G8" s="10"/>
    </row>
    <row r="9" spans="3:13" ht="15.95" customHeight="1" x14ac:dyDescent="0.2">
      <c r="C9" s="560" t="s">
        <v>187</v>
      </c>
      <c r="D9" s="4"/>
      <c r="E9" s="4"/>
    </row>
    <row r="10" spans="3:13" ht="6.95" customHeight="1" x14ac:dyDescent="0.2">
      <c r="C10" s="4"/>
      <c r="D10" s="72"/>
      <c r="E10" s="72"/>
      <c r="F10" s="4"/>
      <c r="G10" s="4"/>
    </row>
    <row r="11" spans="3:13" ht="15.95" customHeight="1" x14ac:dyDescent="0.2"/>
    <row r="12" spans="3:13" ht="6.95" customHeight="1" x14ac:dyDescent="0.2"/>
    <row r="13" spans="3:13" ht="15.95" customHeight="1" x14ac:dyDescent="0.2">
      <c r="D13" s="561" t="s">
        <v>193</v>
      </c>
      <c r="E13" s="177"/>
    </row>
    <row r="14" spans="3:13" ht="6.95" customHeight="1" x14ac:dyDescent="0.2"/>
    <row r="15" spans="3:13" ht="26.25" customHeight="1" x14ac:dyDescent="0.2">
      <c r="D15" s="46" t="s">
        <v>188</v>
      </c>
      <c r="E15" s="398"/>
      <c r="F15" s="398"/>
      <c r="G15" s="398"/>
      <c r="H15" s="472"/>
      <c r="I15" s="46" t="s">
        <v>131</v>
      </c>
    </row>
    <row r="16" spans="3:13" ht="15.95" customHeight="1" x14ac:dyDescent="0.2">
      <c r="D16" s="316" t="s">
        <v>189</v>
      </c>
      <c r="E16" s="544"/>
      <c r="F16" s="544"/>
      <c r="G16" s="544"/>
      <c r="H16" s="545"/>
      <c r="I16" s="206">
        <v>30</v>
      </c>
    </row>
    <row r="17" spans="4:24" ht="15.95" customHeight="1" x14ac:dyDescent="0.2">
      <c r="D17" s="317" t="s">
        <v>190</v>
      </c>
      <c r="E17" s="380"/>
      <c r="F17" s="380"/>
      <c r="G17" s="380"/>
      <c r="H17" s="546"/>
      <c r="I17" s="132">
        <v>18</v>
      </c>
    </row>
    <row r="18" spans="4:24" ht="15.95" customHeight="1" x14ac:dyDescent="0.2">
      <c r="D18" s="317" t="s">
        <v>191</v>
      </c>
      <c r="E18" s="380"/>
      <c r="F18" s="380"/>
      <c r="G18" s="380"/>
      <c r="H18" s="546"/>
      <c r="I18" s="132">
        <v>36</v>
      </c>
    </row>
    <row r="19" spans="4:24" ht="15.95" customHeight="1" x14ac:dyDescent="0.2">
      <c r="D19" s="317" t="s">
        <v>192</v>
      </c>
      <c r="E19" s="543"/>
      <c r="F19" s="543"/>
      <c r="G19" s="543"/>
      <c r="H19" s="547"/>
      <c r="I19" s="132">
        <v>0</v>
      </c>
    </row>
    <row r="20" spans="4:24" ht="15.95" customHeight="1" x14ac:dyDescent="0.2">
      <c r="D20" s="29" t="s">
        <v>118</v>
      </c>
      <c r="E20" s="136"/>
      <c r="F20" s="136"/>
      <c r="G20" s="136"/>
      <c r="H20" s="31"/>
      <c r="I20" s="63">
        <f>SUM(I16:I19)</f>
        <v>84</v>
      </c>
    </row>
    <row r="21" spans="4:24" ht="15.95" customHeight="1" x14ac:dyDescent="0.2">
      <c r="D21" s="67" t="s">
        <v>119</v>
      </c>
      <c r="E21" s="67"/>
    </row>
    <row r="22" spans="4:24" ht="15.95" customHeight="1" x14ac:dyDescent="0.2"/>
    <row r="23" spans="4:24" ht="15.95" customHeight="1" x14ac:dyDescent="0.2">
      <c r="D23" s="562" t="s">
        <v>194</v>
      </c>
      <c r="E23" s="177"/>
    </row>
    <row r="24" spans="4:24" ht="6.95" customHeight="1" x14ac:dyDescent="0.2"/>
    <row r="25" spans="4:24" ht="26.25" customHeight="1" x14ac:dyDescent="0.2">
      <c r="D25" s="46" t="s">
        <v>188</v>
      </c>
      <c r="E25" s="46">
        <v>2005</v>
      </c>
      <c r="F25" s="46">
        <v>2006</v>
      </c>
      <c r="G25" s="46">
        <v>2007</v>
      </c>
      <c r="H25" s="46">
        <v>2008</v>
      </c>
      <c r="I25" s="46">
        <v>2009</v>
      </c>
      <c r="J25" s="46">
        <v>2010</v>
      </c>
      <c r="K25" s="46">
        <v>2011</v>
      </c>
      <c r="L25" s="46">
        <v>2012</v>
      </c>
      <c r="M25" s="46">
        <v>2013</v>
      </c>
      <c r="N25" s="46">
        <v>2014</v>
      </c>
      <c r="O25" s="46">
        <v>2015</v>
      </c>
      <c r="P25" s="46">
        <v>2016</v>
      </c>
      <c r="Q25" s="46">
        <v>2017</v>
      </c>
      <c r="R25" s="46">
        <v>2018</v>
      </c>
      <c r="S25" s="46">
        <v>2019</v>
      </c>
      <c r="T25" s="46">
        <v>2020</v>
      </c>
      <c r="U25" s="46">
        <v>2021</v>
      </c>
      <c r="V25" s="46">
        <v>2022</v>
      </c>
      <c r="W25" s="46">
        <v>2023</v>
      </c>
      <c r="X25" s="46">
        <v>2024</v>
      </c>
    </row>
    <row r="26" spans="4:24" ht="15.95" customHeight="1" x14ac:dyDescent="0.2">
      <c r="D26" s="316" t="s">
        <v>189</v>
      </c>
      <c r="E26" s="206">
        <v>2</v>
      </c>
      <c r="F26" s="206">
        <v>1</v>
      </c>
      <c r="G26" s="206">
        <v>5</v>
      </c>
      <c r="H26" s="206">
        <v>1</v>
      </c>
      <c r="I26" s="206">
        <v>11</v>
      </c>
      <c r="J26" s="206">
        <v>2</v>
      </c>
      <c r="K26" s="206">
        <v>3</v>
      </c>
      <c r="L26" s="206">
        <v>13</v>
      </c>
      <c r="M26" s="206">
        <v>4</v>
      </c>
      <c r="N26" s="206">
        <v>4</v>
      </c>
      <c r="O26" s="206">
        <v>2</v>
      </c>
      <c r="P26" s="206">
        <v>2</v>
      </c>
      <c r="Q26" s="206">
        <v>0</v>
      </c>
      <c r="R26" s="206">
        <v>1</v>
      </c>
      <c r="S26" s="206">
        <v>6</v>
      </c>
      <c r="T26" s="206">
        <v>8</v>
      </c>
      <c r="U26" s="206">
        <v>6</v>
      </c>
      <c r="V26" s="206">
        <v>43</v>
      </c>
      <c r="W26" s="206">
        <v>7</v>
      </c>
      <c r="X26" s="206">
        <v>30</v>
      </c>
    </row>
    <row r="27" spans="4:24" ht="15.95" customHeight="1" x14ac:dyDescent="0.2">
      <c r="D27" s="317" t="s">
        <v>190</v>
      </c>
      <c r="E27" s="132">
        <v>0</v>
      </c>
      <c r="F27" s="132">
        <v>0</v>
      </c>
      <c r="G27" s="132">
        <v>1</v>
      </c>
      <c r="H27" s="132">
        <v>0</v>
      </c>
      <c r="I27" s="132">
        <v>0</v>
      </c>
      <c r="J27" s="132">
        <v>0</v>
      </c>
      <c r="K27" s="132">
        <v>1</v>
      </c>
      <c r="L27" s="132">
        <v>0</v>
      </c>
      <c r="M27" s="132">
        <v>3</v>
      </c>
      <c r="N27" s="132">
        <v>0</v>
      </c>
      <c r="O27" s="132">
        <v>0</v>
      </c>
      <c r="P27" s="132">
        <v>0</v>
      </c>
      <c r="Q27" s="132">
        <v>0</v>
      </c>
      <c r="R27" s="132">
        <v>1</v>
      </c>
      <c r="S27" s="132">
        <v>0</v>
      </c>
      <c r="T27" s="132">
        <v>1</v>
      </c>
      <c r="U27" s="132">
        <v>3</v>
      </c>
      <c r="V27" s="132">
        <v>19</v>
      </c>
      <c r="W27" s="132">
        <v>5</v>
      </c>
      <c r="X27" s="132">
        <v>18</v>
      </c>
    </row>
    <row r="28" spans="4:24" ht="15.95" customHeight="1" x14ac:dyDescent="0.2">
      <c r="D28" s="317" t="s">
        <v>191</v>
      </c>
      <c r="E28" s="132">
        <v>1</v>
      </c>
      <c r="F28" s="132">
        <v>16</v>
      </c>
      <c r="G28" s="132">
        <v>8</v>
      </c>
      <c r="H28" s="132">
        <v>21</v>
      </c>
      <c r="I28" s="132">
        <v>21</v>
      </c>
      <c r="J28" s="132">
        <v>11</v>
      </c>
      <c r="K28" s="132">
        <v>6</v>
      </c>
      <c r="L28" s="132">
        <v>6</v>
      </c>
      <c r="M28" s="132">
        <v>10</v>
      </c>
      <c r="N28" s="132">
        <v>5</v>
      </c>
      <c r="O28" s="132">
        <v>3</v>
      </c>
      <c r="P28" s="132">
        <v>3</v>
      </c>
      <c r="Q28" s="132">
        <v>1</v>
      </c>
      <c r="R28" s="132">
        <v>9</v>
      </c>
      <c r="S28" s="132">
        <v>17</v>
      </c>
      <c r="T28" s="132">
        <v>7</v>
      </c>
      <c r="U28" s="132">
        <v>6</v>
      </c>
      <c r="V28" s="132">
        <v>43</v>
      </c>
      <c r="W28" s="132">
        <v>24</v>
      </c>
      <c r="X28" s="132">
        <v>36</v>
      </c>
    </row>
    <row r="29" spans="4:24" ht="15.95" customHeight="1" x14ac:dyDescent="0.2">
      <c r="D29" s="317" t="s">
        <v>192</v>
      </c>
      <c r="E29" s="132">
        <v>0</v>
      </c>
      <c r="F29" s="132">
        <v>4</v>
      </c>
      <c r="G29" s="132">
        <v>2</v>
      </c>
      <c r="H29" s="132">
        <v>2</v>
      </c>
      <c r="I29" s="132">
        <v>0</v>
      </c>
      <c r="J29" s="132">
        <v>2</v>
      </c>
      <c r="K29" s="132">
        <v>9</v>
      </c>
      <c r="L29" s="132">
        <v>19</v>
      </c>
      <c r="M29" s="132">
        <v>21</v>
      </c>
      <c r="N29" s="132">
        <v>6</v>
      </c>
      <c r="O29" s="132">
        <v>6</v>
      </c>
      <c r="P29" s="132">
        <v>5</v>
      </c>
      <c r="Q29" s="132">
        <v>0</v>
      </c>
      <c r="R29" s="132">
        <v>2</v>
      </c>
      <c r="S29" s="132">
        <v>12</v>
      </c>
      <c r="T29" s="132">
        <v>1</v>
      </c>
      <c r="U29" s="132">
        <v>0</v>
      </c>
      <c r="V29" s="132">
        <v>0</v>
      </c>
      <c r="W29" s="132">
        <v>2</v>
      </c>
      <c r="X29" s="132">
        <v>0</v>
      </c>
    </row>
    <row r="30" spans="4:24" ht="15.95" customHeight="1" x14ac:dyDescent="0.2">
      <c r="D30" s="29" t="s">
        <v>118</v>
      </c>
      <c r="E30" s="63">
        <f t="shared" ref="E30:U30" si="0">SUM(E26:E29)</f>
        <v>3</v>
      </c>
      <c r="F30" s="63">
        <f t="shared" si="0"/>
        <v>21</v>
      </c>
      <c r="G30" s="63">
        <f t="shared" si="0"/>
        <v>16</v>
      </c>
      <c r="H30" s="63">
        <f t="shared" si="0"/>
        <v>24</v>
      </c>
      <c r="I30" s="63">
        <f t="shared" si="0"/>
        <v>32</v>
      </c>
      <c r="J30" s="63">
        <f t="shared" si="0"/>
        <v>15</v>
      </c>
      <c r="K30" s="63">
        <f t="shared" si="0"/>
        <v>19</v>
      </c>
      <c r="L30" s="63">
        <f t="shared" si="0"/>
        <v>38</v>
      </c>
      <c r="M30" s="63">
        <f t="shared" si="0"/>
        <v>38</v>
      </c>
      <c r="N30" s="63">
        <f t="shared" si="0"/>
        <v>15</v>
      </c>
      <c r="O30" s="63">
        <f t="shared" si="0"/>
        <v>11</v>
      </c>
      <c r="P30" s="63">
        <f t="shared" si="0"/>
        <v>10</v>
      </c>
      <c r="Q30" s="63">
        <f t="shared" si="0"/>
        <v>1</v>
      </c>
      <c r="R30" s="63">
        <f t="shared" si="0"/>
        <v>13</v>
      </c>
      <c r="S30" s="63">
        <f t="shared" si="0"/>
        <v>35</v>
      </c>
      <c r="T30" s="63">
        <f t="shared" si="0"/>
        <v>17</v>
      </c>
      <c r="U30" s="63">
        <f t="shared" si="0"/>
        <v>15</v>
      </c>
      <c r="V30" s="63">
        <f t="shared" ref="V30:W30" si="1">SUM(V26:V29)</f>
        <v>105</v>
      </c>
      <c r="W30" s="63">
        <f t="shared" si="1"/>
        <v>38</v>
      </c>
      <c r="X30" s="63">
        <f t="shared" ref="X30" si="2">SUM(X26:X29)</f>
        <v>84</v>
      </c>
    </row>
    <row r="31" spans="4:24" ht="15.95" customHeight="1" x14ac:dyDescent="0.2">
      <c r="D31" s="67" t="s">
        <v>119</v>
      </c>
      <c r="E31" s="67"/>
    </row>
    <row r="32" spans="4:24" ht="15.95" customHeight="1" x14ac:dyDescent="0.2"/>
    <row r="33" spans="4:13" ht="15.95" customHeight="1" x14ac:dyDescent="0.2"/>
    <row r="34" spans="4:13" ht="6.95" customHeight="1" x14ac:dyDescent="0.2"/>
    <row r="35" spans="4:13" ht="43.5" customHeight="1" x14ac:dyDescent="0.2">
      <c r="D35" s="397"/>
      <c r="E35" s="398"/>
      <c r="F35" s="398"/>
      <c r="G35" s="398"/>
      <c r="H35" s="398"/>
      <c r="I35" s="398"/>
      <c r="J35" s="69" t="s">
        <v>198</v>
      </c>
      <c r="K35" s="69" t="s">
        <v>199</v>
      </c>
      <c r="L35" s="69" t="s">
        <v>200</v>
      </c>
      <c r="M35" s="69" t="s">
        <v>201</v>
      </c>
    </row>
    <row r="36" spans="4:13" ht="28.5" customHeight="1" x14ac:dyDescent="0.2">
      <c r="D36" s="631" t="s">
        <v>195</v>
      </c>
      <c r="E36" s="632"/>
      <c r="F36" s="632"/>
      <c r="G36" s="632"/>
      <c r="H36" s="632"/>
      <c r="I36" s="633"/>
      <c r="J36" s="182">
        <v>1</v>
      </c>
      <c r="K36" s="206">
        <v>1</v>
      </c>
      <c r="L36" s="206">
        <v>1</v>
      </c>
      <c r="M36" s="206">
        <v>1</v>
      </c>
    </row>
    <row r="37" spans="4:13" ht="28.5" customHeight="1" x14ac:dyDescent="0.2">
      <c r="D37" s="634" t="s">
        <v>196</v>
      </c>
      <c r="E37" s="628"/>
      <c r="F37" s="628"/>
      <c r="G37" s="628"/>
      <c r="H37" s="628"/>
      <c r="I37" s="629"/>
      <c r="J37" s="132">
        <v>0</v>
      </c>
      <c r="K37" s="132">
        <v>0</v>
      </c>
      <c r="L37" s="132">
        <v>0</v>
      </c>
      <c r="M37" s="132">
        <v>0</v>
      </c>
    </row>
    <row r="38" spans="4:13" ht="18" customHeight="1" x14ac:dyDescent="0.2">
      <c r="D38" s="635" t="s">
        <v>197</v>
      </c>
      <c r="E38" s="636"/>
      <c r="F38" s="636"/>
      <c r="G38" s="636"/>
      <c r="H38" s="636"/>
      <c r="I38" s="637"/>
      <c r="J38" s="132">
        <v>0</v>
      </c>
      <c r="K38" s="132">
        <v>0</v>
      </c>
      <c r="L38" s="132">
        <v>0</v>
      </c>
      <c r="M38" s="132">
        <v>1</v>
      </c>
    </row>
    <row r="39" spans="4:13" ht="15.95" customHeight="1" x14ac:dyDescent="0.2">
      <c r="D39" s="399"/>
      <c r="E39" s="476"/>
      <c r="F39" s="476"/>
      <c r="G39" s="476"/>
      <c r="H39" s="476"/>
      <c r="I39" s="400" t="s">
        <v>118</v>
      </c>
      <c r="J39" s="199">
        <f>SUM(J36:J38)</f>
        <v>1</v>
      </c>
      <c r="K39" s="63">
        <f>SUM(K36:K38)</f>
        <v>1</v>
      </c>
      <c r="L39" s="63">
        <f>SUM(L36:L38)</f>
        <v>1</v>
      </c>
      <c r="M39" s="63">
        <f>SUM(M36:M38)</f>
        <v>2</v>
      </c>
    </row>
    <row r="40" spans="4:13" ht="15.95" customHeight="1" x14ac:dyDescent="0.2">
      <c r="D40" s="67" t="s">
        <v>119</v>
      </c>
      <c r="E40" s="67"/>
    </row>
    <row r="41" spans="4:13" ht="15.95" customHeight="1" x14ac:dyDescent="0.2"/>
    <row r="42" spans="4:13" ht="15.95" customHeight="1" x14ac:dyDescent="0.2"/>
    <row r="43" spans="4:13" ht="15.95" customHeight="1" x14ac:dyDescent="0.2"/>
    <row r="44" spans="4:13" ht="15.95" customHeight="1" x14ac:dyDescent="0.2"/>
    <row r="45" spans="4:13" ht="15.95" customHeight="1" x14ac:dyDescent="0.2"/>
    <row r="46" spans="4:13" ht="15.95" customHeight="1" x14ac:dyDescent="0.2"/>
    <row r="47" spans="4:13" ht="15.95" customHeight="1" x14ac:dyDescent="0.2"/>
    <row r="48" spans="4:13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  <row r="57" ht="15.95" customHeight="1" x14ac:dyDescent="0.2"/>
    <row r="58" ht="15.95" customHeight="1" x14ac:dyDescent="0.2"/>
    <row r="59" ht="15.95" customHeight="1" x14ac:dyDescent="0.2"/>
    <row r="60" ht="15.95" customHeight="1" x14ac:dyDescent="0.2"/>
    <row r="61" ht="15.95" customHeight="1" x14ac:dyDescent="0.2"/>
    <row r="62" ht="15.95" customHeight="1" x14ac:dyDescent="0.2"/>
    <row r="63" ht="15.95" customHeight="1" x14ac:dyDescent="0.2"/>
    <row r="64" ht="15.95" customHeight="1" x14ac:dyDescent="0.2"/>
    <row r="65" ht="15.95" customHeight="1" x14ac:dyDescent="0.2"/>
    <row r="66" ht="15.95" customHeight="1" x14ac:dyDescent="0.2"/>
    <row r="67" ht="15.95" customHeight="1" x14ac:dyDescent="0.2"/>
    <row r="68" ht="15.95" customHeight="1" x14ac:dyDescent="0.2"/>
    <row r="69" ht="15.95" customHeight="1" x14ac:dyDescent="0.2"/>
    <row r="70" ht="15.95" customHeight="1" x14ac:dyDescent="0.2"/>
    <row r="71" ht="15.95" customHeight="1" x14ac:dyDescent="0.2"/>
    <row r="72" ht="15.95" customHeight="1" x14ac:dyDescent="0.2"/>
    <row r="73" ht="15.95" customHeight="1" x14ac:dyDescent="0.2"/>
    <row r="74" ht="15.95" customHeight="1" x14ac:dyDescent="0.2"/>
    <row r="75" ht="15.95" customHeight="1" x14ac:dyDescent="0.2"/>
    <row r="76" ht="15.95" customHeight="1" x14ac:dyDescent="0.2"/>
    <row r="77" ht="15.95" customHeight="1" x14ac:dyDescent="0.2"/>
    <row r="78" ht="15.95" customHeight="1" x14ac:dyDescent="0.2"/>
    <row r="79" ht="15.95" customHeight="1" x14ac:dyDescent="0.2"/>
    <row r="80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</sheetData>
  <mergeCells count="3">
    <mergeCell ref="D36:I36"/>
    <mergeCell ref="D37:I37"/>
    <mergeCell ref="D38:I38"/>
  </mergeCells>
  <pageMargins left="0.39370078740157483" right="0.6692913385826772" top="0.6692913385826772" bottom="0.47244094488188981" header="0" footer="0"/>
  <pageSetup paperSize="9" scale="97" fitToHeight="0" orientation="landscape" r:id="rId1"/>
  <headerFooter alignWithMargins="0"/>
  <rowBreaks count="2" manualBreakCount="2">
    <brk id="10" min="2" max="9" man="1"/>
    <brk id="32" min="2" max="22" man="1"/>
  </rowBreaks>
  <ignoredErrors>
    <ignoredError sqref="H30:W30" formulaRange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10"/>
  <sheetViews>
    <sheetView showGridLines="0" zoomScaleNormal="100" workbookViewId="0"/>
  </sheetViews>
  <sheetFormatPr baseColWidth="10" defaultColWidth="9.140625" defaultRowHeight="12" x14ac:dyDescent="0.2"/>
  <cols>
    <col min="1" max="1" width="11.42578125" style="140" customWidth="1"/>
    <col min="2" max="2" width="5.7109375" style="140" customWidth="1"/>
    <col min="3" max="3" width="4.7109375" style="140" customWidth="1"/>
    <col min="4" max="5" width="9.85546875" style="140" customWidth="1"/>
    <col min="6" max="6" width="9" style="140" customWidth="1"/>
    <col min="7" max="9" width="8.42578125" style="140" hidden="1" customWidth="1"/>
    <col min="10" max="14" width="8.7109375" style="140" hidden="1" customWidth="1"/>
    <col min="15" max="24" width="8.7109375" style="140" customWidth="1"/>
    <col min="25" max="16384" width="9.140625" style="140"/>
  </cols>
  <sheetData>
    <row r="1" spans="3:13" s="9" customFormat="1" ht="15.95" customHeight="1" x14ac:dyDescent="0.2">
      <c r="C1" s="597"/>
      <c r="D1" s="597"/>
      <c r="E1" s="597"/>
      <c r="F1" s="597"/>
      <c r="G1" s="597"/>
      <c r="H1" s="597"/>
      <c r="I1" s="597"/>
      <c r="J1" s="597"/>
    </row>
    <row r="2" spans="3:13" s="9" customFormat="1" ht="12" customHeight="1" x14ac:dyDescent="0.2">
      <c r="C2" s="7"/>
      <c r="D2" s="7"/>
      <c r="E2" s="7"/>
      <c r="F2" s="598"/>
      <c r="G2" s="7"/>
      <c r="H2" s="7"/>
      <c r="I2" s="598"/>
      <c r="J2" s="7"/>
      <c r="K2" s="7"/>
      <c r="L2" s="598"/>
      <c r="M2" s="598"/>
    </row>
    <row r="3" spans="3:13" s="9" customFormat="1" ht="12" customHeight="1" x14ac:dyDescent="0.2">
      <c r="C3" s="7"/>
      <c r="D3" s="7"/>
      <c r="E3" s="7"/>
      <c r="F3" s="598"/>
      <c r="G3" s="7"/>
      <c r="H3" s="7"/>
      <c r="I3" s="598"/>
      <c r="J3" s="7"/>
      <c r="K3" s="7"/>
      <c r="L3" s="598"/>
      <c r="M3" s="598"/>
    </row>
    <row r="4" spans="3:13" s="9" customFormat="1" ht="12" customHeight="1" x14ac:dyDescent="0.2">
      <c r="C4" s="7"/>
      <c r="D4" s="7"/>
      <c r="E4" s="7"/>
      <c r="F4" s="598"/>
      <c r="G4" s="7"/>
      <c r="H4" s="7"/>
      <c r="I4" s="598"/>
      <c r="J4" s="7"/>
      <c r="K4" s="7"/>
      <c r="L4" s="598"/>
      <c r="M4" s="598"/>
    </row>
    <row r="5" spans="3:13" ht="24" customHeight="1" x14ac:dyDescent="0.2"/>
    <row r="6" spans="3:13" ht="15.95" customHeight="1" x14ac:dyDescent="0.2">
      <c r="C6" s="551" t="s">
        <v>49</v>
      </c>
    </row>
    <row r="7" spans="3:13" ht="15.95" customHeight="1" x14ac:dyDescent="0.2">
      <c r="C7" s="552" t="s">
        <v>202</v>
      </c>
    </row>
    <row r="8" spans="3:13" ht="15.95" customHeight="1" x14ac:dyDescent="0.2"/>
    <row r="9" spans="3:13" ht="15.95" customHeight="1" x14ac:dyDescent="0.2"/>
    <row r="10" spans="3:13" ht="15.95" customHeight="1" x14ac:dyDescent="0.2"/>
    <row r="11" spans="3:13" ht="15.95" customHeight="1" x14ac:dyDescent="0.2"/>
    <row r="12" spans="3:13" ht="15.95" customHeight="1" x14ac:dyDescent="0.2"/>
    <row r="13" spans="3:13" ht="6.95" customHeight="1" x14ac:dyDescent="0.2"/>
    <row r="14" spans="3:13" ht="6.75" customHeight="1" x14ac:dyDescent="0.2">
      <c r="C14" s="142"/>
    </row>
    <row r="15" spans="3:13" ht="15.95" customHeight="1" x14ac:dyDescent="0.2">
      <c r="C15" s="560" t="s">
        <v>69</v>
      </c>
    </row>
    <row r="16" spans="3:13" ht="6.95" customHeight="1" x14ac:dyDescent="0.2">
      <c r="C16" s="142"/>
    </row>
    <row r="17" spans="2:26" ht="15.95" customHeight="1" x14ac:dyDescent="0.2"/>
    <row r="18" spans="2:26" ht="6.95" customHeight="1" x14ac:dyDescent="0.2"/>
    <row r="19" spans="2:26" ht="15.95" customHeight="1" x14ac:dyDescent="0.2">
      <c r="D19" s="563" t="s">
        <v>211</v>
      </c>
      <c r="E19" s="2"/>
      <c r="F19" s="2"/>
      <c r="L19" s="154"/>
    </row>
    <row r="20" spans="2:26" ht="6.95" customHeight="1" x14ac:dyDescent="0.2">
      <c r="D20" s="97"/>
      <c r="E20" s="2"/>
      <c r="F20" s="2"/>
    </row>
    <row r="21" spans="2:26" ht="15.95" customHeight="1" x14ac:dyDescent="0.2">
      <c r="D21" s="143" t="s">
        <v>203</v>
      </c>
      <c r="E21" s="144"/>
      <c r="F21" s="144"/>
      <c r="G21" s="144"/>
      <c r="H21" s="144"/>
      <c r="I21" s="145"/>
      <c r="J21" s="146"/>
      <c r="K21" s="147"/>
      <c r="L21" s="147"/>
      <c r="M21" s="144"/>
      <c r="N21" s="148"/>
      <c r="O21" s="148"/>
      <c r="P21" s="148"/>
      <c r="Q21" s="149"/>
      <c r="R21" s="149"/>
      <c r="S21" s="149"/>
      <c r="T21" s="149"/>
      <c r="U21" s="149"/>
      <c r="V21" s="149"/>
      <c r="W21" s="149"/>
      <c r="X21" s="149"/>
      <c r="Y21" s="149"/>
      <c r="Z21" s="149"/>
    </row>
    <row r="22" spans="2:26" ht="15.95" customHeight="1" x14ac:dyDescent="0.2">
      <c r="D22" s="150" t="s">
        <v>204</v>
      </c>
      <c r="E22" s="151"/>
      <c r="F22" s="152"/>
      <c r="G22" s="153">
        <v>2005</v>
      </c>
      <c r="H22" s="153">
        <v>2006</v>
      </c>
      <c r="I22" s="153">
        <v>2007</v>
      </c>
      <c r="J22" s="153">
        <v>2008</v>
      </c>
      <c r="K22" s="153">
        <v>2009</v>
      </c>
      <c r="L22" s="153">
        <v>2010</v>
      </c>
      <c r="M22" s="153">
        <v>2011</v>
      </c>
      <c r="N22" s="153">
        <v>2012</v>
      </c>
      <c r="O22" s="153">
        <v>2013</v>
      </c>
      <c r="P22" s="153">
        <v>2014</v>
      </c>
      <c r="Q22" s="153">
        <v>2015</v>
      </c>
      <c r="R22" s="153">
        <v>2016</v>
      </c>
      <c r="S22" s="153">
        <v>2017</v>
      </c>
      <c r="T22" s="153">
        <v>2018</v>
      </c>
      <c r="U22" s="153">
        <v>2019</v>
      </c>
      <c r="V22" s="153">
        <v>2020</v>
      </c>
      <c r="W22" s="153">
        <v>2021</v>
      </c>
      <c r="X22" s="153">
        <v>2022</v>
      </c>
      <c r="Y22" s="153">
        <v>2023</v>
      </c>
      <c r="Z22" s="153">
        <v>2024</v>
      </c>
    </row>
    <row r="23" spans="2:26" ht="15.95" customHeight="1" x14ac:dyDescent="0.2">
      <c r="B23" s="154"/>
      <c r="D23" s="564" t="s">
        <v>205</v>
      </c>
      <c r="E23" s="391"/>
      <c r="F23" s="382"/>
      <c r="G23" s="155">
        <v>214</v>
      </c>
      <c r="H23" s="155">
        <v>272</v>
      </c>
      <c r="I23" s="155">
        <v>330</v>
      </c>
      <c r="J23" s="155">
        <v>370</v>
      </c>
      <c r="K23" s="155">
        <v>330</v>
      </c>
      <c r="L23" s="155">
        <v>336</v>
      </c>
      <c r="M23" s="155">
        <v>312</v>
      </c>
      <c r="N23" s="155">
        <v>302</v>
      </c>
      <c r="O23" s="155">
        <v>339</v>
      </c>
      <c r="P23" s="155">
        <v>353</v>
      </c>
      <c r="Q23" s="155">
        <v>336</v>
      </c>
      <c r="R23" s="155">
        <v>318</v>
      </c>
      <c r="S23" s="155">
        <v>319</v>
      </c>
      <c r="T23" s="155">
        <v>347</v>
      </c>
      <c r="U23" s="155">
        <v>373</v>
      </c>
      <c r="V23" s="155">
        <v>333</v>
      </c>
      <c r="W23" s="155">
        <v>314</v>
      </c>
      <c r="X23" s="155">
        <v>285</v>
      </c>
      <c r="Y23" s="155">
        <v>286</v>
      </c>
      <c r="Z23" s="155">
        <v>308</v>
      </c>
    </row>
    <row r="24" spans="2:26" ht="15.95" customHeight="1" x14ac:dyDescent="0.2">
      <c r="D24" s="565" t="s">
        <v>206</v>
      </c>
      <c r="E24" s="566"/>
      <c r="F24" s="567"/>
      <c r="G24" s="157">
        <v>277</v>
      </c>
      <c r="H24" s="157">
        <v>340</v>
      </c>
      <c r="I24" s="157">
        <v>421</v>
      </c>
      <c r="J24" s="157">
        <v>477</v>
      </c>
      <c r="K24" s="157">
        <v>420</v>
      </c>
      <c r="L24" s="157">
        <v>435</v>
      </c>
      <c r="M24" s="157">
        <v>386</v>
      </c>
      <c r="N24" s="157">
        <v>383</v>
      </c>
      <c r="O24" s="157">
        <v>418</v>
      </c>
      <c r="P24" s="157">
        <v>432</v>
      </c>
      <c r="Q24" s="157">
        <v>423</v>
      </c>
      <c r="R24" s="157">
        <v>390</v>
      </c>
      <c r="S24" s="157">
        <v>403</v>
      </c>
      <c r="T24" s="157">
        <v>445</v>
      </c>
      <c r="U24" s="157">
        <v>497</v>
      </c>
      <c r="V24" s="157">
        <v>455</v>
      </c>
      <c r="W24" s="157">
        <v>421</v>
      </c>
      <c r="X24" s="157">
        <v>381</v>
      </c>
      <c r="Y24" s="157">
        <v>384</v>
      </c>
      <c r="Z24" s="157">
        <v>417</v>
      </c>
    </row>
    <row r="25" spans="2:26" ht="15.95" customHeight="1" x14ac:dyDescent="0.2">
      <c r="D25" s="158" t="s">
        <v>207</v>
      </c>
      <c r="E25" s="151"/>
      <c r="F25" s="152"/>
      <c r="G25" s="153">
        <v>2005</v>
      </c>
      <c r="H25" s="153">
        <v>2006</v>
      </c>
      <c r="I25" s="153">
        <v>2007</v>
      </c>
      <c r="J25" s="153">
        <v>2008</v>
      </c>
      <c r="K25" s="153">
        <v>2009</v>
      </c>
      <c r="L25" s="153">
        <v>2010</v>
      </c>
      <c r="M25" s="153">
        <v>2011</v>
      </c>
      <c r="N25" s="153">
        <v>2012</v>
      </c>
      <c r="O25" s="153">
        <v>2013</v>
      </c>
      <c r="P25" s="153">
        <v>2014</v>
      </c>
      <c r="Q25" s="153">
        <v>2015</v>
      </c>
      <c r="R25" s="153">
        <v>2016</v>
      </c>
      <c r="S25" s="153">
        <v>2017</v>
      </c>
      <c r="T25" s="153">
        <v>2018</v>
      </c>
      <c r="U25" s="153">
        <v>2019</v>
      </c>
      <c r="V25" s="153">
        <v>2020</v>
      </c>
      <c r="W25" s="153">
        <v>2021</v>
      </c>
      <c r="X25" s="153">
        <v>2022</v>
      </c>
      <c r="Y25" s="153">
        <v>2023</v>
      </c>
      <c r="Z25" s="153">
        <v>2024</v>
      </c>
    </row>
    <row r="26" spans="2:26" ht="15.95" customHeight="1" x14ac:dyDescent="0.2">
      <c r="D26" s="504" t="s">
        <v>208</v>
      </c>
      <c r="E26" s="105"/>
      <c r="F26" s="106"/>
      <c r="G26" s="161">
        <v>18</v>
      </c>
      <c r="H26" s="161">
        <v>63</v>
      </c>
      <c r="I26" s="161">
        <v>113</v>
      </c>
      <c r="J26" s="161">
        <v>143</v>
      </c>
      <c r="K26" s="161">
        <v>146</v>
      </c>
      <c r="L26" s="161">
        <v>151</v>
      </c>
      <c r="M26" s="161">
        <v>126</v>
      </c>
      <c r="N26" s="161">
        <v>127</v>
      </c>
      <c r="O26" s="161">
        <v>119</v>
      </c>
      <c r="P26" s="161">
        <v>141</v>
      </c>
      <c r="Q26" s="161">
        <v>119</v>
      </c>
      <c r="R26" s="161">
        <v>101</v>
      </c>
      <c r="S26" s="161">
        <v>98</v>
      </c>
      <c r="T26" s="161">
        <v>127</v>
      </c>
      <c r="U26" s="161">
        <v>151</v>
      </c>
      <c r="V26" s="161">
        <v>114</v>
      </c>
      <c r="W26" s="161">
        <v>100</v>
      </c>
      <c r="X26" s="161">
        <v>92</v>
      </c>
      <c r="Y26" s="161">
        <v>86</v>
      </c>
      <c r="Z26" s="182">
        <v>88</v>
      </c>
    </row>
    <row r="27" spans="2:26" ht="15.95" customHeight="1" x14ac:dyDescent="0.2">
      <c r="D27" s="194" t="s">
        <v>206</v>
      </c>
      <c r="E27" s="111"/>
      <c r="F27" s="112"/>
      <c r="G27" s="163">
        <v>21</v>
      </c>
      <c r="H27" s="163">
        <v>83</v>
      </c>
      <c r="I27" s="163">
        <v>145</v>
      </c>
      <c r="J27" s="163">
        <v>187</v>
      </c>
      <c r="K27" s="163">
        <v>199</v>
      </c>
      <c r="L27" s="163">
        <v>214</v>
      </c>
      <c r="M27" s="163">
        <v>180</v>
      </c>
      <c r="N27" s="163">
        <v>181</v>
      </c>
      <c r="O27" s="163">
        <v>161</v>
      </c>
      <c r="P27" s="163">
        <v>178</v>
      </c>
      <c r="Q27" s="163">
        <v>168</v>
      </c>
      <c r="R27" s="163">
        <v>132</v>
      </c>
      <c r="S27" s="163">
        <v>139</v>
      </c>
      <c r="T27" s="163">
        <v>181</v>
      </c>
      <c r="U27" s="163">
        <v>190</v>
      </c>
      <c r="V27" s="163">
        <v>163</v>
      </c>
      <c r="W27" s="163">
        <v>141</v>
      </c>
      <c r="X27" s="163">
        <v>129</v>
      </c>
      <c r="Y27" s="163">
        <v>123</v>
      </c>
      <c r="Z27" s="132">
        <v>119</v>
      </c>
    </row>
    <row r="28" spans="2:26" ht="15.95" customHeight="1" x14ac:dyDescent="0.2">
      <c r="D28" s="363"/>
      <c r="E28" s="164"/>
      <c r="F28" s="568" t="s">
        <v>209</v>
      </c>
      <c r="G28" s="165">
        <v>7.5800000000000006E-2</v>
      </c>
      <c r="H28" s="165">
        <v>0.24410000000000001</v>
      </c>
      <c r="I28" s="165">
        <v>0.34439999999999998</v>
      </c>
      <c r="J28" s="165">
        <v>0.39200000000000002</v>
      </c>
      <c r="K28" s="165">
        <v>0.4738</v>
      </c>
      <c r="L28" s="165">
        <v>0.49199999999999999</v>
      </c>
      <c r="M28" s="165">
        <v>0.46629999999999999</v>
      </c>
      <c r="N28" s="165">
        <v>0.47260000000000002</v>
      </c>
      <c r="O28" s="593" t="s">
        <v>389</v>
      </c>
      <c r="P28" s="593" t="s">
        <v>390</v>
      </c>
      <c r="Q28" s="593" t="s">
        <v>391</v>
      </c>
      <c r="R28" s="593" t="s">
        <v>392</v>
      </c>
      <c r="S28" s="593" t="s">
        <v>393</v>
      </c>
      <c r="T28" s="593" t="s">
        <v>394</v>
      </c>
      <c r="U28" s="593" t="s">
        <v>395</v>
      </c>
      <c r="V28" s="593" t="s">
        <v>396</v>
      </c>
      <c r="W28" s="593" t="s">
        <v>397</v>
      </c>
      <c r="X28" s="593" t="s">
        <v>398</v>
      </c>
      <c r="Y28" s="593" t="s">
        <v>399</v>
      </c>
      <c r="Z28" s="593" t="s">
        <v>400</v>
      </c>
    </row>
    <row r="29" spans="2:26" ht="15.95" customHeight="1" x14ac:dyDescent="0.2">
      <c r="D29" s="569" t="s">
        <v>210</v>
      </c>
      <c r="E29" s="1"/>
      <c r="F29" s="1"/>
      <c r="G29" s="167"/>
      <c r="H29" s="167"/>
      <c r="I29" s="167"/>
      <c r="J29" s="167"/>
      <c r="K29" s="167"/>
      <c r="L29" s="167"/>
      <c r="M29" s="167"/>
      <c r="N29" s="167"/>
      <c r="Q29" s="154"/>
      <c r="R29" s="154"/>
      <c r="S29" s="154"/>
      <c r="T29" s="154"/>
      <c r="U29" s="154"/>
      <c r="V29" s="154"/>
      <c r="W29" s="154"/>
      <c r="X29" s="154"/>
    </row>
    <row r="30" spans="2:26" ht="15.95" customHeight="1" x14ac:dyDescent="0.2">
      <c r="D30" s="168"/>
      <c r="E30" s="139"/>
      <c r="F30" s="139"/>
      <c r="G30" s="167"/>
      <c r="H30" s="167"/>
      <c r="I30" s="167"/>
      <c r="J30" s="167"/>
      <c r="K30" s="167"/>
      <c r="L30" s="167"/>
      <c r="M30" s="167"/>
      <c r="N30" s="167"/>
      <c r="O30" s="154"/>
    </row>
    <row r="31" spans="2:26" ht="15.95" customHeight="1" x14ac:dyDescent="0.2">
      <c r="D31" s="563" t="s">
        <v>212</v>
      </c>
      <c r="E31" s="2"/>
      <c r="F31" s="2"/>
    </row>
    <row r="32" spans="2:26" ht="6.95" customHeight="1" x14ac:dyDescent="0.2">
      <c r="D32" s="97"/>
      <c r="E32" s="2"/>
      <c r="F32" s="2"/>
    </row>
    <row r="33" spans="2:19" ht="15.95" customHeight="1" x14ac:dyDescent="0.2">
      <c r="D33" s="143" t="s">
        <v>203</v>
      </c>
      <c r="E33" s="144"/>
      <c r="F33" s="144"/>
      <c r="G33" s="144"/>
      <c r="H33" s="144"/>
      <c r="I33" s="144"/>
      <c r="J33" s="144"/>
      <c r="K33" s="169"/>
      <c r="L33" s="189"/>
      <c r="M33" s="189"/>
      <c r="N33" s="189"/>
      <c r="O33" s="170"/>
      <c r="P33" s="148"/>
      <c r="Q33" s="149"/>
    </row>
    <row r="34" spans="2:19" ht="15.95" customHeight="1" x14ac:dyDescent="0.2">
      <c r="D34" s="150" t="s">
        <v>204</v>
      </c>
      <c r="E34" s="151"/>
      <c r="F34" s="151"/>
      <c r="G34" s="151"/>
      <c r="H34" s="151"/>
      <c r="I34" s="151"/>
      <c r="J34" s="151"/>
      <c r="K34" s="151"/>
      <c r="L34" s="151"/>
      <c r="M34" s="151"/>
      <c r="N34" s="151"/>
      <c r="O34" s="153" t="s">
        <v>118</v>
      </c>
      <c r="P34" s="171" t="s">
        <v>213</v>
      </c>
      <c r="Q34" s="171" t="s">
        <v>214</v>
      </c>
    </row>
    <row r="35" spans="2:19" ht="15.95" customHeight="1" x14ac:dyDescent="0.2">
      <c r="B35" s="154"/>
      <c r="D35" s="204" t="s">
        <v>205</v>
      </c>
      <c r="E35" s="1"/>
      <c r="F35" s="1"/>
      <c r="G35" s="139"/>
      <c r="H35" s="139"/>
      <c r="I35" s="139"/>
      <c r="J35" s="139"/>
      <c r="K35" s="139"/>
      <c r="L35" s="139"/>
      <c r="M35" s="139"/>
      <c r="N35" s="139"/>
      <c r="O35" s="173">
        <v>308</v>
      </c>
      <c r="P35" s="173">
        <v>87</v>
      </c>
      <c r="Q35" s="173">
        <v>221</v>
      </c>
      <c r="S35" s="154"/>
    </row>
    <row r="36" spans="2:19" ht="15.95" customHeight="1" x14ac:dyDescent="0.2">
      <c r="D36" s="208" t="s">
        <v>206</v>
      </c>
      <c r="E36" s="566"/>
      <c r="F36" s="566"/>
      <c r="G36" s="156"/>
      <c r="H36" s="156"/>
      <c r="I36" s="156"/>
      <c r="J36" s="156"/>
      <c r="K36" s="156"/>
      <c r="L36" s="156"/>
      <c r="M36" s="156"/>
      <c r="N36" s="156"/>
      <c r="O36" s="157">
        <v>417</v>
      </c>
      <c r="P36" s="157">
        <v>114</v>
      </c>
      <c r="Q36" s="157">
        <v>303</v>
      </c>
    </row>
    <row r="37" spans="2:19" ht="15.95" customHeight="1" x14ac:dyDescent="0.2">
      <c r="D37" s="158" t="s">
        <v>207</v>
      </c>
      <c r="E37" s="174"/>
      <c r="F37" s="174"/>
      <c r="G37" s="174"/>
      <c r="H37" s="174"/>
      <c r="I37" s="174"/>
      <c r="J37" s="174"/>
      <c r="K37" s="174"/>
      <c r="L37" s="174"/>
      <c r="M37" s="174"/>
      <c r="N37" s="174"/>
      <c r="O37" s="153" t="s">
        <v>118</v>
      </c>
      <c r="P37" s="171" t="s">
        <v>213</v>
      </c>
      <c r="Q37" s="171" t="s">
        <v>214</v>
      </c>
    </row>
    <row r="38" spans="2:19" ht="15.95" customHeight="1" x14ac:dyDescent="0.2">
      <c r="D38" s="504" t="s">
        <v>208</v>
      </c>
      <c r="E38" s="105"/>
      <c r="F38" s="105"/>
      <c r="G38" s="159"/>
      <c r="H38" s="159"/>
      <c r="I38" s="159"/>
      <c r="J38" s="159"/>
      <c r="K38" s="159"/>
      <c r="L38" s="159"/>
      <c r="M38" s="159"/>
      <c r="N38" s="159"/>
      <c r="O38" s="161">
        <v>88</v>
      </c>
      <c r="P38" s="173">
        <v>33</v>
      </c>
      <c r="Q38" s="173">
        <v>55</v>
      </c>
    </row>
    <row r="39" spans="2:19" ht="15.95" customHeight="1" x14ac:dyDescent="0.2">
      <c r="D39" s="208" t="s">
        <v>206</v>
      </c>
      <c r="E39" s="566"/>
      <c r="F39" s="566"/>
      <c r="G39" s="156"/>
      <c r="H39" s="156"/>
      <c r="I39" s="156"/>
      <c r="J39" s="156"/>
      <c r="K39" s="156"/>
      <c r="L39" s="156"/>
      <c r="M39" s="156"/>
      <c r="N39" s="156"/>
      <c r="O39" s="157">
        <v>119</v>
      </c>
      <c r="P39" s="157">
        <v>40</v>
      </c>
      <c r="Q39" s="157">
        <v>79</v>
      </c>
    </row>
    <row r="40" spans="2:19" ht="15.95" customHeight="1" x14ac:dyDescent="0.2">
      <c r="D40" s="569" t="s">
        <v>210</v>
      </c>
      <c r="E40" s="2"/>
      <c r="F40" s="2"/>
    </row>
    <row r="41" spans="2:19" ht="15.95" customHeight="1" x14ac:dyDescent="0.2">
      <c r="D41" s="175"/>
    </row>
    <row r="42" spans="2:19" ht="15.95" customHeight="1" x14ac:dyDescent="0.2">
      <c r="D42" s="176"/>
    </row>
    <row r="43" spans="2:19" ht="15.95" customHeight="1" x14ac:dyDescent="0.2"/>
    <row r="44" spans="2:19" ht="6.95" customHeight="1" x14ac:dyDescent="0.2">
      <c r="C44" s="141"/>
      <c r="D44" s="139"/>
      <c r="E44" s="139"/>
      <c r="F44" s="139"/>
      <c r="G44" s="139"/>
      <c r="H44" s="141"/>
      <c r="I44" s="141"/>
      <c r="J44" s="139"/>
    </row>
    <row r="45" spans="2:19" ht="16.5" customHeight="1" x14ac:dyDescent="0.2">
      <c r="C45" s="141"/>
      <c r="D45" s="562" t="s">
        <v>215</v>
      </c>
      <c r="E45" s="141"/>
      <c r="F45" s="141"/>
      <c r="G45" s="141"/>
      <c r="H45" s="141"/>
      <c r="I45" s="141"/>
      <c r="J45" s="141"/>
      <c r="K45" s="154"/>
      <c r="L45" s="154"/>
      <c r="M45" s="154"/>
    </row>
    <row r="46" spans="2:19" ht="6.95" customHeight="1" x14ac:dyDescent="0.2">
      <c r="C46" s="141"/>
      <c r="D46" s="141"/>
      <c r="E46" s="141"/>
      <c r="F46" s="141"/>
      <c r="G46" s="141"/>
      <c r="H46" s="141"/>
      <c r="I46" s="141"/>
      <c r="J46" s="141"/>
      <c r="K46" s="154"/>
      <c r="L46" s="154"/>
      <c r="M46" s="154"/>
    </row>
    <row r="47" spans="2:19" ht="15.95" customHeight="1" x14ac:dyDescent="0.2">
      <c r="D47" s="143" t="s">
        <v>203</v>
      </c>
      <c r="E47" s="144"/>
      <c r="F47" s="144"/>
      <c r="G47" s="144"/>
      <c r="H47" s="144"/>
      <c r="I47" s="144"/>
      <c r="J47" s="144"/>
      <c r="K47" s="144"/>
      <c r="L47" s="169"/>
      <c r="M47" s="189"/>
      <c r="N47" s="189"/>
      <c r="O47" s="189"/>
      <c r="P47" s="170"/>
      <c r="Q47" s="149"/>
    </row>
    <row r="48" spans="2:19" ht="15.95" customHeight="1" x14ac:dyDescent="0.2">
      <c r="D48" s="150" t="s">
        <v>216</v>
      </c>
      <c r="E48" s="151"/>
      <c r="F48" s="151"/>
      <c r="G48" s="151"/>
      <c r="H48" s="151"/>
      <c r="I48" s="151"/>
      <c r="J48" s="151"/>
      <c r="K48" s="151"/>
      <c r="L48" s="151"/>
      <c r="M48" s="151"/>
      <c r="N48" s="151"/>
      <c r="O48" s="153" t="s">
        <v>118</v>
      </c>
      <c r="P48" s="171" t="s">
        <v>213</v>
      </c>
      <c r="Q48" s="171" t="s">
        <v>214</v>
      </c>
    </row>
    <row r="49" spans="1:27" ht="15.95" customHeight="1" x14ac:dyDescent="0.2">
      <c r="B49" s="154"/>
      <c r="D49" s="204" t="s">
        <v>205</v>
      </c>
      <c r="E49" s="1"/>
      <c r="F49" s="1"/>
      <c r="G49" s="139"/>
      <c r="H49" s="139"/>
      <c r="I49" s="139"/>
      <c r="J49" s="139"/>
      <c r="K49" s="139"/>
      <c r="L49" s="139"/>
      <c r="M49" s="139"/>
      <c r="N49" s="139"/>
      <c r="O49" s="173">
        <v>308</v>
      </c>
      <c r="P49" s="173">
        <v>87</v>
      </c>
      <c r="Q49" s="173">
        <v>221</v>
      </c>
    </row>
    <row r="50" spans="1:27" ht="15.95" customHeight="1" x14ac:dyDescent="0.2">
      <c r="D50" s="194" t="s">
        <v>206</v>
      </c>
      <c r="E50" s="111"/>
      <c r="F50" s="111"/>
      <c r="G50" s="162"/>
      <c r="H50" s="162"/>
      <c r="I50" s="162"/>
      <c r="J50" s="162"/>
      <c r="K50" s="162"/>
      <c r="L50" s="162"/>
      <c r="M50" s="162"/>
      <c r="N50" s="162"/>
      <c r="O50" s="163">
        <v>417</v>
      </c>
      <c r="P50" s="163">
        <v>114</v>
      </c>
      <c r="Q50" s="163">
        <v>303</v>
      </c>
    </row>
    <row r="51" spans="1:27" ht="15.95" customHeight="1" x14ac:dyDescent="0.2">
      <c r="D51" s="178" t="s">
        <v>217</v>
      </c>
      <c r="E51" s="111"/>
      <c r="F51" s="111"/>
      <c r="G51" s="162"/>
      <c r="H51" s="162"/>
      <c r="I51" s="162"/>
      <c r="J51" s="162"/>
      <c r="K51" s="162"/>
      <c r="L51" s="162"/>
      <c r="M51" s="162"/>
      <c r="N51" s="162"/>
      <c r="O51" s="179">
        <v>205</v>
      </c>
      <c r="P51" s="179">
        <v>50</v>
      </c>
      <c r="Q51" s="179">
        <v>155</v>
      </c>
      <c r="S51" s="154"/>
    </row>
    <row r="52" spans="1:27" ht="15.95" customHeight="1" x14ac:dyDescent="0.2">
      <c r="D52" s="180" t="s">
        <v>218</v>
      </c>
      <c r="E52" s="1"/>
      <c r="F52" s="1"/>
      <c r="G52" s="139"/>
      <c r="H52" s="139"/>
      <c r="I52" s="139"/>
      <c r="J52" s="139"/>
      <c r="K52" s="139"/>
      <c r="L52" s="139"/>
      <c r="M52" s="139"/>
      <c r="N52" s="139"/>
      <c r="O52" s="181">
        <v>212</v>
      </c>
      <c r="P52" s="181">
        <v>64</v>
      </c>
      <c r="Q52" s="181">
        <v>148</v>
      </c>
    </row>
    <row r="53" spans="1:27" ht="15.95" customHeight="1" x14ac:dyDescent="0.2">
      <c r="D53" s="150" t="s">
        <v>207</v>
      </c>
      <c r="E53" s="174"/>
      <c r="F53" s="174"/>
      <c r="G53" s="174"/>
      <c r="H53" s="174"/>
      <c r="I53" s="174"/>
      <c r="J53" s="174"/>
      <c r="K53" s="174"/>
      <c r="L53" s="174"/>
      <c r="M53" s="174"/>
      <c r="N53" s="174"/>
      <c r="O53" s="153" t="s">
        <v>118</v>
      </c>
      <c r="P53" s="171" t="s">
        <v>213</v>
      </c>
      <c r="Q53" s="171" t="s">
        <v>214</v>
      </c>
    </row>
    <row r="54" spans="1:27" ht="15.95" customHeight="1" x14ac:dyDescent="0.2">
      <c r="D54" s="504" t="s">
        <v>208</v>
      </c>
      <c r="E54" s="105"/>
      <c r="F54" s="105"/>
      <c r="G54" s="159"/>
      <c r="H54" s="159"/>
      <c r="I54" s="159"/>
      <c r="J54" s="159"/>
      <c r="K54" s="159"/>
      <c r="L54" s="159"/>
      <c r="M54" s="159"/>
      <c r="N54" s="159"/>
      <c r="O54" s="182">
        <v>88</v>
      </c>
      <c r="P54" s="173">
        <v>33</v>
      </c>
      <c r="Q54" s="173">
        <v>55</v>
      </c>
    </row>
    <row r="55" spans="1:27" ht="15.95" customHeight="1" x14ac:dyDescent="0.2">
      <c r="D55" s="194" t="s">
        <v>206</v>
      </c>
      <c r="E55" s="111"/>
      <c r="F55" s="111"/>
      <c r="G55" s="162"/>
      <c r="H55" s="162"/>
      <c r="I55" s="162"/>
      <c r="J55" s="162"/>
      <c r="K55" s="162"/>
      <c r="L55" s="162"/>
      <c r="M55" s="162"/>
      <c r="N55" s="162"/>
      <c r="O55" s="163">
        <v>119</v>
      </c>
      <c r="P55" s="163">
        <v>40</v>
      </c>
      <c r="Q55" s="163">
        <v>79</v>
      </c>
    </row>
    <row r="56" spans="1:27" ht="15.95" customHeight="1" x14ac:dyDescent="0.2">
      <c r="D56" s="178" t="s">
        <v>217</v>
      </c>
      <c r="E56" s="111"/>
      <c r="F56" s="111"/>
      <c r="G56" s="162"/>
      <c r="H56" s="162"/>
      <c r="I56" s="162"/>
      <c r="J56" s="162"/>
      <c r="K56" s="162"/>
      <c r="L56" s="162"/>
      <c r="M56" s="162"/>
      <c r="N56" s="162"/>
      <c r="O56" s="179">
        <v>51</v>
      </c>
      <c r="P56" s="179">
        <v>16</v>
      </c>
      <c r="Q56" s="179">
        <v>35</v>
      </c>
    </row>
    <row r="57" spans="1:27" ht="15.95" customHeight="1" x14ac:dyDescent="0.2">
      <c r="D57" s="183" t="s">
        <v>218</v>
      </c>
      <c r="E57" s="11"/>
      <c r="F57" s="11"/>
      <c r="G57" s="184"/>
      <c r="H57" s="184"/>
      <c r="I57" s="184"/>
      <c r="J57" s="184"/>
      <c r="K57" s="184"/>
      <c r="L57" s="184"/>
      <c r="M57" s="184"/>
      <c r="N57" s="184"/>
      <c r="O57" s="186">
        <v>68</v>
      </c>
      <c r="P57" s="186">
        <v>24</v>
      </c>
      <c r="Q57" s="186">
        <v>44</v>
      </c>
    </row>
    <row r="58" spans="1:27" ht="15.95" customHeight="1" x14ac:dyDescent="0.2">
      <c r="D58" s="569" t="s">
        <v>210</v>
      </c>
      <c r="E58" s="2"/>
      <c r="F58" s="2"/>
    </row>
    <row r="59" spans="1:27" ht="15.95" customHeight="1" x14ac:dyDescent="0.2">
      <c r="C59" s="168"/>
    </row>
    <row r="60" spans="1:27" ht="15.95" customHeight="1" x14ac:dyDescent="0.2">
      <c r="B60" s="154"/>
      <c r="C60" s="154"/>
      <c r="D60" s="562" t="s">
        <v>219</v>
      </c>
      <c r="E60" s="154"/>
      <c r="F60" s="154"/>
      <c r="G60" s="154"/>
      <c r="H60" s="154"/>
      <c r="I60" s="154"/>
      <c r="J60" s="154"/>
      <c r="K60" s="154"/>
      <c r="L60" s="154"/>
      <c r="M60" s="154"/>
      <c r="N60" s="187"/>
      <c r="O60" s="188"/>
      <c r="P60" s="188"/>
      <c r="Q60" s="188"/>
      <c r="R60" s="188"/>
      <c r="S60" s="188"/>
      <c r="T60" s="188"/>
      <c r="U60" s="154"/>
    </row>
    <row r="61" spans="1:27" ht="6.95" customHeight="1" x14ac:dyDescent="0.2">
      <c r="B61" s="154"/>
      <c r="D61" s="168"/>
      <c r="E61" s="154"/>
      <c r="F61" s="154"/>
      <c r="G61" s="154"/>
      <c r="H61" s="154"/>
      <c r="I61" s="154"/>
      <c r="J61" s="141"/>
      <c r="K61" s="154"/>
      <c r="L61" s="154"/>
      <c r="M61" s="154"/>
      <c r="N61" s="70"/>
      <c r="O61" s="70"/>
      <c r="R61" s="70"/>
      <c r="S61" s="70"/>
      <c r="T61" s="70"/>
      <c r="U61" s="70"/>
    </row>
    <row r="62" spans="1:27" ht="15.95" customHeight="1" x14ac:dyDescent="0.2">
      <c r="B62" s="154"/>
      <c r="D62" s="143" t="s">
        <v>203</v>
      </c>
      <c r="E62" s="189"/>
      <c r="F62" s="189"/>
      <c r="G62" s="189"/>
      <c r="H62" s="189"/>
      <c r="I62" s="189"/>
      <c r="J62" s="189"/>
      <c r="K62" s="189"/>
      <c r="L62" s="189"/>
      <c r="M62" s="189"/>
      <c r="N62" s="189"/>
      <c r="O62" s="189"/>
      <c r="P62" s="189"/>
      <c r="Q62" s="149"/>
      <c r="R62" s="154"/>
      <c r="S62" s="154"/>
      <c r="T62" s="154"/>
      <c r="W62" s="154"/>
      <c r="X62" s="154"/>
      <c r="Y62" s="154"/>
      <c r="Z62" s="154"/>
      <c r="AA62" s="154"/>
    </row>
    <row r="63" spans="1:27" ht="15.95" customHeight="1" x14ac:dyDescent="0.2">
      <c r="B63" s="154"/>
      <c r="D63" s="150"/>
      <c r="E63" s="151"/>
      <c r="F63" s="151"/>
      <c r="G63" s="151"/>
      <c r="H63" s="151"/>
      <c r="I63" s="151"/>
      <c r="J63" s="151"/>
      <c r="K63" s="151"/>
      <c r="L63" s="151"/>
      <c r="M63" s="151"/>
      <c r="N63" s="151"/>
      <c r="O63" s="571" t="s">
        <v>118</v>
      </c>
      <c r="P63" s="572" t="s">
        <v>226</v>
      </c>
      <c r="Q63" s="572" t="s">
        <v>227</v>
      </c>
      <c r="R63" s="154"/>
      <c r="S63" s="154"/>
    </row>
    <row r="64" spans="1:27" ht="15.95" customHeight="1" x14ac:dyDescent="0.2">
      <c r="A64" s="190"/>
      <c r="B64" s="154"/>
      <c r="D64" s="204" t="s">
        <v>220</v>
      </c>
      <c r="E64" s="3"/>
      <c r="F64" s="3"/>
      <c r="G64" s="141"/>
      <c r="H64" s="141"/>
      <c r="I64" s="141"/>
      <c r="J64" s="141"/>
      <c r="K64" s="141"/>
      <c r="L64" s="141"/>
      <c r="M64" s="141"/>
      <c r="N64" s="141"/>
      <c r="O64" s="192">
        <v>25</v>
      </c>
      <c r="P64" s="173">
        <v>14</v>
      </c>
      <c r="Q64" s="173">
        <v>11</v>
      </c>
      <c r="R64" s="154"/>
      <c r="S64" s="193"/>
    </row>
    <row r="65" spans="1:22" ht="15.95" customHeight="1" x14ac:dyDescent="0.2">
      <c r="B65" s="154"/>
      <c r="D65" s="194" t="s">
        <v>221</v>
      </c>
      <c r="E65" s="195"/>
      <c r="F65" s="195"/>
      <c r="G65" s="195"/>
      <c r="H65" s="195"/>
      <c r="I65" s="195"/>
      <c r="J65" s="195"/>
      <c r="K65" s="195"/>
      <c r="L65" s="195"/>
      <c r="M65" s="195"/>
      <c r="N65" s="195"/>
      <c r="O65" s="196">
        <v>26</v>
      </c>
      <c r="P65" s="197">
        <v>7</v>
      </c>
      <c r="Q65" s="197">
        <v>19</v>
      </c>
      <c r="R65" s="154"/>
      <c r="S65" s="154"/>
      <c r="U65" s="188"/>
      <c r="V65" s="188"/>
    </row>
    <row r="66" spans="1:22" ht="15.95" customHeight="1" x14ac:dyDescent="0.2">
      <c r="B66" s="154"/>
      <c r="D66" s="194" t="s">
        <v>222</v>
      </c>
      <c r="E66" s="207"/>
      <c r="F66" s="207"/>
      <c r="G66" s="198"/>
      <c r="H66" s="198"/>
      <c r="I66" s="198"/>
      <c r="J66" s="198"/>
      <c r="K66" s="198"/>
      <c r="L66" s="198"/>
      <c r="M66" s="198"/>
      <c r="N66" s="198"/>
      <c r="O66" s="196">
        <v>31</v>
      </c>
      <c r="P66" s="163">
        <v>16</v>
      </c>
      <c r="Q66" s="163">
        <v>15</v>
      </c>
      <c r="R66" s="154"/>
      <c r="S66" s="154"/>
      <c r="U66" s="70"/>
      <c r="V66" s="70"/>
    </row>
    <row r="67" spans="1:22" ht="15.95" customHeight="1" x14ac:dyDescent="0.2">
      <c r="B67" s="154"/>
      <c r="D67" s="194" t="s">
        <v>223</v>
      </c>
      <c r="E67" s="207"/>
      <c r="F67" s="207"/>
      <c r="G67" s="198"/>
      <c r="H67" s="198"/>
      <c r="I67" s="198"/>
      <c r="J67" s="198"/>
      <c r="K67" s="198"/>
      <c r="L67" s="198"/>
      <c r="M67" s="198"/>
      <c r="N67" s="198"/>
      <c r="O67" s="196">
        <v>21</v>
      </c>
      <c r="P67" s="163">
        <v>4</v>
      </c>
      <c r="Q67" s="163">
        <v>17</v>
      </c>
      <c r="R67" s="154"/>
      <c r="S67" s="154"/>
      <c r="U67" s="154"/>
      <c r="V67" s="154"/>
    </row>
    <row r="68" spans="1:22" ht="15.95" customHeight="1" x14ac:dyDescent="0.2">
      <c r="B68" s="154"/>
      <c r="C68" s="172"/>
      <c r="D68" s="279" t="s">
        <v>224</v>
      </c>
      <c r="E68" s="570"/>
      <c r="F68" s="570"/>
      <c r="G68" s="280"/>
      <c r="H68" s="280"/>
      <c r="I68" s="280"/>
      <c r="J68" s="280"/>
      <c r="K68" s="280"/>
      <c r="L68" s="280"/>
      <c r="M68" s="280"/>
      <c r="N68" s="280"/>
      <c r="O68" s="281">
        <v>12</v>
      </c>
      <c r="P68" s="282">
        <v>7</v>
      </c>
      <c r="Q68" s="282">
        <v>5</v>
      </c>
      <c r="R68" s="154"/>
      <c r="S68" s="154"/>
    </row>
    <row r="69" spans="1:22" ht="15.95" customHeight="1" x14ac:dyDescent="0.2">
      <c r="B69" s="154"/>
      <c r="C69" s="172"/>
      <c r="D69" s="459" t="s">
        <v>225</v>
      </c>
      <c r="E69" s="459"/>
      <c r="F69" s="459"/>
      <c r="G69" s="276"/>
      <c r="H69" s="276"/>
      <c r="I69" s="276"/>
      <c r="J69" s="276"/>
      <c r="K69" s="276"/>
      <c r="L69" s="276"/>
      <c r="M69" s="276"/>
      <c r="N69" s="276"/>
      <c r="O69" s="277">
        <v>4</v>
      </c>
      <c r="P69" s="278">
        <v>3</v>
      </c>
      <c r="Q69" s="278">
        <v>1</v>
      </c>
      <c r="R69" s="154"/>
      <c r="S69" s="154"/>
    </row>
    <row r="70" spans="1:22" ht="15.95" customHeight="1" x14ac:dyDescent="0.2">
      <c r="B70" s="154"/>
      <c r="D70" s="45"/>
      <c r="E70" s="136"/>
      <c r="F70" s="136" t="s">
        <v>118</v>
      </c>
      <c r="G70" s="136"/>
      <c r="H70" s="136"/>
      <c r="I70" s="136"/>
      <c r="J70" s="136"/>
      <c r="K70" s="136"/>
      <c r="L70" s="136"/>
      <c r="M70" s="136"/>
      <c r="N70" s="136"/>
      <c r="O70" s="63">
        <f>SUM(O64:O69)</f>
        <v>119</v>
      </c>
      <c r="P70" s="63">
        <f>SUM(P64:P69)</f>
        <v>51</v>
      </c>
      <c r="Q70" s="63">
        <f>SUM(Q64:Q69)</f>
        <v>68</v>
      </c>
      <c r="R70" s="154"/>
      <c r="S70" s="154"/>
    </row>
    <row r="71" spans="1:22" ht="15.95" customHeight="1" x14ac:dyDescent="0.2">
      <c r="D71" s="569" t="s">
        <v>210</v>
      </c>
      <c r="E71" s="2"/>
      <c r="F71" s="2"/>
    </row>
    <row r="72" spans="1:22" ht="15.95" customHeight="1" x14ac:dyDescent="0.2"/>
    <row r="73" spans="1:22" ht="15" customHeight="1" x14ac:dyDescent="0.2">
      <c r="D73" s="562" t="s">
        <v>228</v>
      </c>
    </row>
    <row r="74" spans="1:22" ht="6.95" customHeight="1" x14ac:dyDescent="0.2"/>
    <row r="75" spans="1:22" s="200" customFormat="1" ht="15.75" customHeight="1" x14ac:dyDescent="0.2">
      <c r="D75" s="143" t="s">
        <v>203</v>
      </c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201"/>
    </row>
    <row r="76" spans="1:22" s="200" customFormat="1" ht="15.75" customHeight="1" x14ac:dyDescent="0.2">
      <c r="D76" s="401"/>
      <c r="E76" s="402"/>
      <c r="F76" s="402"/>
      <c r="G76" s="151"/>
      <c r="H76" s="151"/>
      <c r="I76" s="151"/>
      <c r="J76" s="151"/>
      <c r="K76" s="151"/>
      <c r="L76" s="151"/>
      <c r="M76" s="151"/>
      <c r="N76" s="151"/>
      <c r="O76" s="612" t="s">
        <v>118</v>
      </c>
      <c r="P76" s="599" t="s">
        <v>226</v>
      </c>
      <c r="Q76" s="599" t="s">
        <v>227</v>
      </c>
    </row>
    <row r="77" spans="1:22" s="200" customFormat="1" ht="14.25" customHeight="1" x14ac:dyDescent="0.2">
      <c r="D77" s="601" t="s">
        <v>24</v>
      </c>
      <c r="E77" s="602"/>
      <c r="F77" s="603"/>
      <c r="G77" s="202"/>
      <c r="H77" s="202"/>
      <c r="I77" s="202"/>
      <c r="J77" s="202"/>
      <c r="K77" s="202"/>
      <c r="L77" s="202"/>
      <c r="M77" s="202"/>
      <c r="N77" s="202"/>
      <c r="O77" s="609">
        <v>11</v>
      </c>
      <c r="P77" s="610">
        <v>4</v>
      </c>
      <c r="Q77" s="609">
        <v>7</v>
      </c>
    </row>
    <row r="78" spans="1:22" s="200" customFormat="1" ht="14.25" customHeight="1" x14ac:dyDescent="0.2">
      <c r="D78" s="564" t="s">
        <v>27</v>
      </c>
      <c r="E78" s="600"/>
      <c r="F78" s="604"/>
      <c r="G78" s="203"/>
      <c r="H78" s="203"/>
      <c r="I78" s="203"/>
      <c r="J78" s="203"/>
      <c r="K78" s="203"/>
      <c r="L78" s="203"/>
      <c r="M78" s="203"/>
      <c r="N78" s="203"/>
      <c r="O78" s="277">
        <v>2</v>
      </c>
      <c r="P78" s="611">
        <v>2</v>
      </c>
      <c r="Q78" s="277">
        <v>0</v>
      </c>
    </row>
    <row r="79" spans="1:22" ht="14.25" customHeight="1" x14ac:dyDescent="0.2">
      <c r="A79" s="638"/>
      <c r="B79" s="638"/>
      <c r="D79" s="605" t="s">
        <v>401</v>
      </c>
      <c r="E79" s="491"/>
      <c r="F79" s="474"/>
      <c r="G79" s="3"/>
      <c r="H79" s="3"/>
      <c r="I79" s="3"/>
      <c r="J79" s="3"/>
      <c r="K79" s="3"/>
      <c r="L79" s="3"/>
      <c r="M79" s="3"/>
      <c r="N79" s="3"/>
      <c r="O79" s="607">
        <v>2</v>
      </c>
      <c r="P79" s="474">
        <v>0</v>
      </c>
      <c r="Q79" s="607">
        <v>2</v>
      </c>
    </row>
    <row r="80" spans="1:22" ht="14.25" customHeight="1" x14ac:dyDescent="0.2">
      <c r="D80" s="605" t="s">
        <v>35</v>
      </c>
      <c r="E80" s="491"/>
      <c r="F80" s="474"/>
      <c r="G80" s="207"/>
      <c r="H80" s="207"/>
      <c r="I80" s="207"/>
      <c r="J80" s="207"/>
      <c r="K80" s="207"/>
      <c r="L80" s="207"/>
      <c r="M80" s="207"/>
      <c r="N80" s="207"/>
      <c r="O80" s="607">
        <v>2</v>
      </c>
      <c r="P80" s="474">
        <v>0</v>
      </c>
      <c r="Q80" s="607">
        <v>2</v>
      </c>
    </row>
    <row r="81" spans="4:19" ht="14.25" customHeight="1" x14ac:dyDescent="0.2">
      <c r="D81" s="605" t="s">
        <v>36</v>
      </c>
      <c r="E81" s="491"/>
      <c r="F81" s="474"/>
      <c r="G81" s="207"/>
      <c r="H81" s="207"/>
      <c r="I81" s="207"/>
      <c r="J81" s="207"/>
      <c r="K81" s="207"/>
      <c r="L81" s="207"/>
      <c r="M81" s="207"/>
      <c r="N81" s="207"/>
      <c r="O81" s="607">
        <v>2</v>
      </c>
      <c r="P81" s="474">
        <v>0</v>
      </c>
      <c r="Q81" s="607">
        <v>2</v>
      </c>
    </row>
    <row r="82" spans="4:19" ht="14.25" customHeight="1" x14ac:dyDescent="0.2">
      <c r="D82" s="605" t="s">
        <v>21</v>
      </c>
      <c r="E82" s="491"/>
      <c r="F82" s="474"/>
      <c r="G82" s="207"/>
      <c r="H82" s="207"/>
      <c r="I82" s="207"/>
      <c r="J82" s="207"/>
      <c r="K82" s="207"/>
      <c r="L82" s="207"/>
      <c r="M82" s="207"/>
      <c r="N82" s="207"/>
      <c r="O82" s="607">
        <v>4</v>
      </c>
      <c r="P82" s="474">
        <v>2</v>
      </c>
      <c r="Q82" s="607">
        <v>2</v>
      </c>
    </row>
    <row r="83" spans="4:19" ht="14.25" customHeight="1" x14ac:dyDescent="0.2">
      <c r="D83" s="605" t="s">
        <v>402</v>
      </c>
      <c r="E83" s="491"/>
      <c r="F83" s="474"/>
      <c r="G83" s="207"/>
      <c r="H83" s="207"/>
      <c r="I83" s="207"/>
      <c r="J83" s="207"/>
      <c r="K83" s="207"/>
      <c r="L83" s="207"/>
      <c r="M83" s="207"/>
      <c r="N83" s="207"/>
      <c r="O83" s="607">
        <v>1</v>
      </c>
      <c r="P83" s="474">
        <v>0</v>
      </c>
      <c r="Q83" s="607">
        <v>1</v>
      </c>
    </row>
    <row r="84" spans="4:19" ht="14.25" customHeight="1" x14ac:dyDescent="0.2">
      <c r="D84" s="605" t="s">
        <v>403</v>
      </c>
      <c r="E84" s="491"/>
      <c r="F84" s="474"/>
      <c r="G84" s="207"/>
      <c r="H84" s="207"/>
      <c r="I84" s="207"/>
      <c r="J84" s="207"/>
      <c r="K84" s="207"/>
      <c r="L84" s="207"/>
      <c r="M84" s="207"/>
      <c r="N84" s="207"/>
      <c r="O84" s="607">
        <v>1</v>
      </c>
      <c r="P84" s="474">
        <v>0</v>
      </c>
      <c r="Q84" s="607">
        <v>1</v>
      </c>
    </row>
    <row r="85" spans="4:19" ht="14.25" customHeight="1" x14ac:dyDescent="0.2">
      <c r="D85" s="605" t="s">
        <v>404</v>
      </c>
      <c r="E85" s="491"/>
      <c r="F85" s="474"/>
      <c r="G85" s="207"/>
      <c r="H85" s="207"/>
      <c r="I85" s="207"/>
      <c r="J85" s="207"/>
      <c r="K85" s="207"/>
      <c r="L85" s="207"/>
      <c r="M85" s="207"/>
      <c r="N85" s="207"/>
      <c r="O85" s="607">
        <v>1</v>
      </c>
      <c r="P85" s="474">
        <v>1</v>
      </c>
      <c r="Q85" s="607">
        <v>0</v>
      </c>
    </row>
    <row r="86" spans="4:19" ht="14.25" customHeight="1" x14ac:dyDescent="0.2">
      <c r="D86" s="605" t="s">
        <v>0</v>
      </c>
      <c r="E86" s="491"/>
      <c r="F86" s="474"/>
      <c r="G86" s="207"/>
      <c r="H86" s="207"/>
      <c r="I86" s="207"/>
      <c r="J86" s="207"/>
      <c r="K86" s="207"/>
      <c r="L86" s="207"/>
      <c r="M86" s="207"/>
      <c r="N86" s="207"/>
      <c r="O86" s="607">
        <v>40</v>
      </c>
      <c r="P86" s="474">
        <v>22</v>
      </c>
      <c r="Q86" s="607">
        <v>18</v>
      </c>
      <c r="S86" s="154"/>
    </row>
    <row r="87" spans="4:19" ht="14.25" customHeight="1" x14ac:dyDescent="0.2">
      <c r="D87" s="605" t="s">
        <v>28</v>
      </c>
      <c r="E87" s="491"/>
      <c r="F87" s="474"/>
      <c r="G87" s="207"/>
      <c r="H87" s="207"/>
      <c r="I87" s="207"/>
      <c r="J87" s="207"/>
      <c r="K87" s="207"/>
      <c r="L87" s="207"/>
      <c r="M87" s="207"/>
      <c r="N87" s="207"/>
      <c r="O87" s="607">
        <v>1</v>
      </c>
      <c r="P87" s="474">
        <v>0</v>
      </c>
      <c r="Q87" s="607">
        <v>1</v>
      </c>
    </row>
    <row r="88" spans="4:19" ht="14.25" customHeight="1" x14ac:dyDescent="0.2">
      <c r="D88" s="605" t="s">
        <v>1</v>
      </c>
      <c r="E88" s="491"/>
      <c r="F88" s="474"/>
      <c r="G88" s="207"/>
      <c r="H88" s="207"/>
      <c r="I88" s="207"/>
      <c r="J88" s="207"/>
      <c r="K88" s="207"/>
      <c r="L88" s="207"/>
      <c r="M88" s="207"/>
      <c r="N88" s="207"/>
      <c r="O88" s="607">
        <v>5</v>
      </c>
      <c r="P88" s="474">
        <v>3</v>
      </c>
      <c r="Q88" s="607">
        <v>2</v>
      </c>
    </row>
    <row r="89" spans="4:19" ht="14.25" customHeight="1" x14ac:dyDescent="0.2">
      <c r="D89" s="605" t="s">
        <v>29</v>
      </c>
      <c r="E89" s="491"/>
      <c r="F89" s="474"/>
      <c r="G89" s="207"/>
      <c r="H89" s="207"/>
      <c r="I89" s="207"/>
      <c r="J89" s="207"/>
      <c r="K89" s="207"/>
      <c r="L89" s="207"/>
      <c r="M89" s="207"/>
      <c r="N89" s="207"/>
      <c r="O89" s="607">
        <v>4</v>
      </c>
      <c r="P89" s="474">
        <v>3</v>
      </c>
      <c r="Q89" s="607">
        <v>1</v>
      </c>
    </row>
    <row r="90" spans="4:19" ht="14.25" customHeight="1" x14ac:dyDescent="0.2">
      <c r="D90" s="605" t="s">
        <v>37</v>
      </c>
      <c r="E90" s="491"/>
      <c r="F90" s="474"/>
      <c r="G90" s="269"/>
      <c r="H90" s="269"/>
      <c r="I90" s="269"/>
      <c r="J90" s="269"/>
      <c r="K90" s="269"/>
      <c r="L90" s="269"/>
      <c r="M90" s="269"/>
      <c r="N90" s="269"/>
      <c r="O90" s="607">
        <v>2</v>
      </c>
      <c r="P90" s="474">
        <v>1</v>
      </c>
      <c r="Q90" s="607">
        <v>1</v>
      </c>
    </row>
    <row r="91" spans="4:19" ht="14.25" customHeight="1" x14ac:dyDescent="0.2">
      <c r="D91" s="605" t="s">
        <v>38</v>
      </c>
      <c r="E91" s="491"/>
      <c r="F91" s="474"/>
      <c r="G91" s="269"/>
      <c r="H91" s="269"/>
      <c r="I91" s="269"/>
      <c r="J91" s="269"/>
      <c r="K91" s="269"/>
      <c r="L91" s="269"/>
      <c r="M91" s="269"/>
      <c r="N91" s="269"/>
      <c r="O91" s="607">
        <v>1</v>
      </c>
      <c r="P91" s="474">
        <v>0</v>
      </c>
      <c r="Q91" s="607">
        <v>1</v>
      </c>
    </row>
    <row r="92" spans="4:19" ht="14.25" customHeight="1" x14ac:dyDescent="0.2">
      <c r="D92" s="605" t="s">
        <v>22</v>
      </c>
      <c r="E92" s="491"/>
      <c r="F92" s="474"/>
      <c r="G92" s="209"/>
      <c r="H92" s="209"/>
      <c r="I92" s="209"/>
      <c r="J92" s="209"/>
      <c r="K92" s="209"/>
      <c r="L92" s="209"/>
      <c r="M92" s="209"/>
      <c r="N92" s="209"/>
      <c r="O92" s="607">
        <v>2</v>
      </c>
      <c r="P92" s="474">
        <v>0</v>
      </c>
      <c r="Q92" s="607">
        <v>2</v>
      </c>
    </row>
    <row r="93" spans="4:19" ht="14.25" customHeight="1" x14ac:dyDescent="0.2">
      <c r="D93" s="605" t="s">
        <v>25</v>
      </c>
      <c r="E93" s="491"/>
      <c r="F93" s="474"/>
      <c r="G93" s="207"/>
      <c r="H93" s="207"/>
      <c r="I93" s="207"/>
      <c r="J93" s="207"/>
      <c r="K93" s="207"/>
      <c r="L93" s="207"/>
      <c r="M93" s="207"/>
      <c r="N93" s="207"/>
      <c r="O93" s="607">
        <v>2</v>
      </c>
      <c r="P93" s="474">
        <v>0</v>
      </c>
      <c r="Q93" s="607">
        <v>2</v>
      </c>
    </row>
    <row r="94" spans="4:19" ht="14.25" customHeight="1" x14ac:dyDescent="0.2">
      <c r="D94" s="363" t="s">
        <v>39</v>
      </c>
      <c r="E94" s="583"/>
      <c r="F94" s="606"/>
      <c r="G94" s="207"/>
      <c r="H94" s="207"/>
      <c r="I94" s="207"/>
      <c r="J94" s="207"/>
      <c r="K94" s="207"/>
      <c r="L94" s="207"/>
      <c r="M94" s="207"/>
      <c r="N94" s="207"/>
      <c r="O94" s="608">
        <v>2</v>
      </c>
      <c r="P94" s="606">
        <v>1</v>
      </c>
      <c r="Q94" s="608">
        <v>1</v>
      </c>
    </row>
    <row r="95" spans="4:19" ht="15" customHeight="1" x14ac:dyDescent="0.2">
      <c r="D95" s="562" t="s">
        <v>228</v>
      </c>
    </row>
    <row r="96" spans="4:19" ht="6.95" customHeight="1" x14ac:dyDescent="0.2"/>
    <row r="97" spans="4:17" s="200" customFormat="1" ht="15.75" customHeight="1" x14ac:dyDescent="0.2">
      <c r="D97" s="143" t="s">
        <v>203</v>
      </c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201"/>
    </row>
    <row r="98" spans="4:17" s="200" customFormat="1" ht="15.75" customHeight="1" x14ac:dyDescent="0.2">
      <c r="D98" s="150"/>
      <c r="E98" s="151"/>
      <c r="F98" s="151"/>
      <c r="G98" s="151"/>
      <c r="H98" s="151"/>
      <c r="I98" s="151"/>
      <c r="J98" s="151"/>
      <c r="K98" s="151"/>
      <c r="L98" s="151"/>
      <c r="M98" s="151"/>
      <c r="N98" s="151"/>
      <c r="O98" s="571" t="s">
        <v>118</v>
      </c>
      <c r="P98" s="572" t="s">
        <v>226</v>
      </c>
      <c r="Q98" s="572" t="s">
        <v>227</v>
      </c>
    </row>
    <row r="99" spans="4:17" ht="14.25" customHeight="1" x14ac:dyDescent="0.2">
      <c r="D99" s="194" t="s">
        <v>18</v>
      </c>
      <c r="E99" s="207"/>
      <c r="F99" s="207"/>
      <c r="G99" s="207"/>
      <c r="H99" s="207"/>
      <c r="I99" s="207"/>
      <c r="J99" s="207"/>
      <c r="K99" s="207"/>
      <c r="L99" s="207"/>
      <c r="M99" s="207"/>
      <c r="N99" s="207"/>
      <c r="O99" s="132">
        <v>3</v>
      </c>
      <c r="P99" s="132">
        <v>2</v>
      </c>
      <c r="Q99" s="132">
        <v>1</v>
      </c>
    </row>
    <row r="100" spans="4:17" ht="14.25" customHeight="1" x14ac:dyDescent="0.2">
      <c r="D100" s="194" t="s">
        <v>4</v>
      </c>
      <c r="E100" s="207"/>
      <c r="F100" s="207"/>
      <c r="G100" s="207"/>
      <c r="H100" s="207"/>
      <c r="I100" s="207"/>
      <c r="J100" s="207"/>
      <c r="K100" s="207"/>
      <c r="L100" s="207"/>
      <c r="M100" s="207"/>
      <c r="N100" s="207"/>
      <c r="O100" s="132">
        <v>3</v>
      </c>
      <c r="P100" s="132">
        <v>1</v>
      </c>
      <c r="Q100" s="132">
        <v>2</v>
      </c>
    </row>
    <row r="101" spans="4:17" ht="14.25" customHeight="1" x14ac:dyDescent="0.2">
      <c r="D101" s="194" t="s">
        <v>19</v>
      </c>
      <c r="E101" s="207"/>
      <c r="F101" s="207"/>
      <c r="G101" s="207"/>
      <c r="H101" s="207"/>
      <c r="I101" s="207"/>
      <c r="J101" s="207"/>
      <c r="K101" s="207"/>
      <c r="L101" s="207"/>
      <c r="M101" s="207"/>
      <c r="N101" s="207"/>
      <c r="O101" s="132">
        <v>1</v>
      </c>
      <c r="P101" s="132">
        <v>1</v>
      </c>
      <c r="Q101" s="132">
        <v>0</v>
      </c>
    </row>
    <row r="102" spans="4:17" ht="14.25" customHeight="1" x14ac:dyDescent="0.2">
      <c r="D102" s="194" t="s">
        <v>33</v>
      </c>
      <c r="E102" s="207"/>
      <c r="F102" s="207"/>
      <c r="G102" s="207"/>
      <c r="H102" s="207"/>
      <c r="I102" s="207"/>
      <c r="J102" s="207"/>
      <c r="K102" s="207"/>
      <c r="L102" s="207"/>
      <c r="M102" s="207"/>
      <c r="N102" s="207"/>
      <c r="O102" s="132">
        <v>8</v>
      </c>
      <c r="P102" s="132">
        <v>2</v>
      </c>
      <c r="Q102" s="132">
        <v>6</v>
      </c>
    </row>
    <row r="103" spans="4:17" ht="14.25" customHeight="1" x14ac:dyDescent="0.2">
      <c r="D103" s="194" t="s">
        <v>405</v>
      </c>
      <c r="E103" s="207"/>
      <c r="F103" s="207"/>
      <c r="G103" s="207"/>
      <c r="H103" s="207"/>
      <c r="I103" s="207"/>
      <c r="J103" s="207"/>
      <c r="K103" s="207"/>
      <c r="L103" s="207"/>
      <c r="M103" s="207"/>
      <c r="N103" s="207"/>
      <c r="O103" s="132">
        <v>1</v>
      </c>
      <c r="P103" s="132">
        <v>1</v>
      </c>
      <c r="Q103" s="132">
        <v>0</v>
      </c>
    </row>
    <row r="104" spans="4:17" ht="14.25" customHeight="1" x14ac:dyDescent="0.2">
      <c r="D104" s="194" t="s">
        <v>20</v>
      </c>
      <c r="E104" s="207"/>
      <c r="F104" s="207"/>
      <c r="G104" s="207"/>
      <c r="H104" s="207"/>
      <c r="I104" s="207"/>
      <c r="J104" s="207"/>
      <c r="K104" s="207"/>
      <c r="L104" s="207"/>
      <c r="M104" s="207"/>
      <c r="N104" s="207"/>
      <c r="O104" s="132">
        <v>2</v>
      </c>
      <c r="P104" s="132">
        <v>0</v>
      </c>
      <c r="Q104" s="132">
        <v>2</v>
      </c>
    </row>
    <row r="105" spans="4:17" ht="14.25" customHeight="1" x14ac:dyDescent="0.2">
      <c r="D105" s="194" t="s">
        <v>30</v>
      </c>
      <c r="E105" s="207"/>
      <c r="F105" s="207"/>
      <c r="G105" s="207"/>
      <c r="H105" s="207"/>
      <c r="I105" s="207"/>
      <c r="J105" s="207"/>
      <c r="K105" s="207"/>
      <c r="L105" s="207"/>
      <c r="M105" s="207"/>
      <c r="N105" s="207"/>
      <c r="O105" s="132">
        <v>2</v>
      </c>
      <c r="P105" s="132">
        <v>0</v>
      </c>
      <c r="Q105" s="132">
        <v>2</v>
      </c>
    </row>
    <row r="106" spans="4:17" ht="14.25" customHeight="1" x14ac:dyDescent="0.2">
      <c r="D106" s="194" t="s">
        <v>31</v>
      </c>
      <c r="E106" s="207"/>
      <c r="F106" s="207"/>
      <c r="G106" s="207"/>
      <c r="H106" s="207"/>
      <c r="I106" s="207"/>
      <c r="J106" s="207"/>
      <c r="K106" s="207"/>
      <c r="L106" s="207"/>
      <c r="M106" s="207"/>
      <c r="N106" s="207"/>
      <c r="O106" s="132">
        <v>2</v>
      </c>
      <c r="P106" s="132">
        <v>1</v>
      </c>
      <c r="Q106" s="132">
        <v>1</v>
      </c>
    </row>
    <row r="107" spans="4:17" ht="14.25" customHeight="1" x14ac:dyDescent="0.2">
      <c r="D107" s="194" t="s">
        <v>40</v>
      </c>
      <c r="E107" s="207"/>
      <c r="F107" s="207"/>
      <c r="G107" s="207"/>
      <c r="H107" s="207"/>
      <c r="I107" s="207"/>
      <c r="J107" s="207"/>
      <c r="K107" s="207"/>
      <c r="L107" s="207"/>
      <c r="M107" s="207"/>
      <c r="N107" s="207"/>
      <c r="O107" s="132">
        <v>1</v>
      </c>
      <c r="P107" s="132">
        <v>0</v>
      </c>
      <c r="Q107" s="132">
        <v>1</v>
      </c>
    </row>
    <row r="108" spans="4:17" ht="14.25" customHeight="1" x14ac:dyDescent="0.2">
      <c r="D108" s="194" t="s">
        <v>32</v>
      </c>
      <c r="E108" s="207"/>
      <c r="F108" s="207"/>
      <c r="G108" s="207"/>
      <c r="H108" s="207"/>
      <c r="I108" s="207"/>
      <c r="J108" s="207"/>
      <c r="K108" s="207"/>
      <c r="L108" s="207"/>
      <c r="M108" s="207"/>
      <c r="N108" s="207"/>
      <c r="O108" s="132">
        <v>1</v>
      </c>
      <c r="P108" s="132">
        <v>0</v>
      </c>
      <c r="Q108" s="132">
        <v>1</v>
      </c>
    </row>
    <row r="109" spans="4:17" ht="14.25" customHeight="1" x14ac:dyDescent="0.2">
      <c r="D109" s="194" t="s">
        <v>406</v>
      </c>
      <c r="E109" s="207"/>
      <c r="F109" s="207"/>
      <c r="G109" s="207"/>
      <c r="H109" s="207"/>
      <c r="I109" s="207"/>
      <c r="J109" s="207"/>
      <c r="K109" s="207"/>
      <c r="L109" s="207"/>
      <c r="M109" s="207"/>
      <c r="N109" s="207"/>
      <c r="O109" s="132">
        <v>4</v>
      </c>
      <c r="P109" s="132">
        <v>2</v>
      </c>
      <c r="Q109" s="132">
        <v>2</v>
      </c>
    </row>
    <row r="110" spans="4:17" ht="14.25" customHeight="1" x14ac:dyDescent="0.2">
      <c r="D110" s="194" t="s">
        <v>407</v>
      </c>
      <c r="E110" s="207"/>
      <c r="F110" s="207"/>
      <c r="G110" s="207"/>
      <c r="H110" s="207"/>
      <c r="I110" s="207"/>
      <c r="J110" s="207"/>
      <c r="K110" s="207"/>
      <c r="L110" s="207"/>
      <c r="M110" s="207"/>
      <c r="N110" s="207"/>
      <c r="O110" s="132">
        <v>1</v>
      </c>
      <c r="P110" s="132">
        <v>0</v>
      </c>
      <c r="Q110" s="132">
        <v>1</v>
      </c>
    </row>
    <row r="111" spans="4:17" ht="14.25" customHeight="1" x14ac:dyDescent="0.2">
      <c r="D111" s="194" t="s">
        <v>408</v>
      </c>
      <c r="E111" s="207"/>
      <c r="F111" s="207"/>
      <c r="G111" s="207"/>
      <c r="H111" s="207"/>
      <c r="I111" s="207"/>
      <c r="J111" s="207"/>
      <c r="K111" s="207"/>
      <c r="L111" s="207"/>
      <c r="M111" s="207"/>
      <c r="N111" s="207"/>
      <c r="O111" s="132">
        <v>1</v>
      </c>
      <c r="P111" s="132">
        <v>0</v>
      </c>
      <c r="Q111" s="132">
        <v>1</v>
      </c>
    </row>
    <row r="112" spans="4:17" ht="14.25" customHeight="1" x14ac:dyDescent="0.2">
      <c r="D112" s="194" t="s">
        <v>41</v>
      </c>
      <c r="E112" s="207"/>
      <c r="F112" s="207"/>
      <c r="G112" s="207"/>
      <c r="H112" s="207"/>
      <c r="I112" s="207"/>
      <c r="J112" s="207"/>
      <c r="K112" s="207"/>
      <c r="L112" s="207"/>
      <c r="M112" s="207"/>
      <c r="N112" s="207"/>
      <c r="O112" s="132">
        <v>1</v>
      </c>
      <c r="P112" s="132">
        <v>0</v>
      </c>
      <c r="Q112" s="132">
        <v>1</v>
      </c>
    </row>
    <row r="113" spans="4:17" ht="14.25" customHeight="1" x14ac:dyDescent="0.2">
      <c r="D113" s="268" t="s">
        <v>26</v>
      </c>
      <c r="E113" s="269"/>
      <c r="F113" s="269"/>
      <c r="G113" s="269"/>
      <c r="H113" s="269"/>
      <c r="I113" s="269"/>
      <c r="J113" s="269"/>
      <c r="K113" s="269"/>
      <c r="L113" s="269"/>
      <c r="M113" s="269"/>
      <c r="N113" s="269"/>
      <c r="O113" s="270">
        <v>3</v>
      </c>
      <c r="P113" s="270">
        <v>2</v>
      </c>
      <c r="Q113" s="270">
        <v>1</v>
      </c>
    </row>
    <row r="114" spans="4:17" s="200" customFormat="1" ht="14.25" customHeight="1" x14ac:dyDescent="0.2">
      <c r="D114" s="45"/>
      <c r="E114" s="136"/>
      <c r="F114" s="136" t="s">
        <v>118</v>
      </c>
      <c r="G114" s="136"/>
      <c r="H114" s="136"/>
      <c r="I114" s="136"/>
      <c r="J114" s="136"/>
      <c r="K114" s="136"/>
      <c r="L114" s="136"/>
      <c r="M114" s="136"/>
      <c r="N114" s="136"/>
      <c r="O114" s="63">
        <f>SUM(O77:O113)</f>
        <v>119</v>
      </c>
      <c r="P114" s="63">
        <f>SUM(P77:P113)</f>
        <v>51</v>
      </c>
      <c r="Q114" s="63">
        <f>SUM(Q77:Q113)</f>
        <v>68</v>
      </c>
    </row>
    <row r="115" spans="4:17" ht="14.25" customHeight="1" x14ac:dyDescent="0.2">
      <c r="D115" s="166" t="s">
        <v>210</v>
      </c>
      <c r="E115" s="2"/>
      <c r="F115" s="2"/>
      <c r="G115" s="2"/>
      <c r="H115" s="2"/>
      <c r="I115" s="2"/>
      <c r="J115" s="2"/>
      <c r="K115" s="2"/>
      <c r="L115" s="2"/>
    </row>
    <row r="116" spans="4:17" ht="15.95" customHeight="1" x14ac:dyDescent="0.2">
      <c r="D116" s="561" t="s">
        <v>229</v>
      </c>
    </row>
    <row r="117" spans="4:17" ht="6.95" customHeight="1" x14ac:dyDescent="0.2"/>
    <row r="118" spans="4:17" ht="15.95" customHeight="1" x14ac:dyDescent="0.2">
      <c r="D118" s="143" t="s">
        <v>203</v>
      </c>
      <c r="E118" s="413"/>
      <c r="F118" s="413"/>
      <c r="G118" s="413"/>
      <c r="H118" s="413"/>
      <c r="I118" s="413"/>
      <c r="J118" s="413"/>
      <c r="K118" s="413"/>
      <c r="L118" s="413"/>
      <c r="M118" s="413"/>
      <c r="N118" s="413"/>
      <c r="O118" s="13"/>
      <c r="P118" s="13"/>
      <c r="Q118" s="14"/>
    </row>
    <row r="119" spans="4:17" ht="15.95" customHeight="1" x14ac:dyDescent="0.2">
      <c r="D119" s="150" t="s">
        <v>230</v>
      </c>
      <c r="E119" s="151"/>
      <c r="F119" s="151"/>
      <c r="G119" s="151"/>
      <c r="H119" s="151"/>
      <c r="I119" s="151"/>
      <c r="J119" s="151"/>
      <c r="K119" s="151"/>
      <c r="L119" s="151"/>
      <c r="M119" s="151"/>
      <c r="N119" s="151"/>
      <c r="O119" s="571" t="s">
        <v>118</v>
      </c>
      <c r="P119" s="572" t="s">
        <v>226</v>
      </c>
      <c r="Q119" s="572" t="s">
        <v>227</v>
      </c>
    </row>
    <row r="120" spans="4:17" ht="15.95" customHeight="1" x14ac:dyDescent="0.2">
      <c r="D120" s="414" t="s">
        <v>231</v>
      </c>
      <c r="E120" s="1"/>
      <c r="F120" s="1"/>
      <c r="G120" s="139"/>
      <c r="H120" s="139"/>
      <c r="I120" s="139"/>
      <c r="J120" s="139"/>
      <c r="K120" s="139"/>
      <c r="L120" s="139"/>
      <c r="M120" s="139"/>
      <c r="N120" s="139"/>
      <c r="O120" s="211">
        <v>84</v>
      </c>
      <c r="P120" s="160">
        <v>33</v>
      </c>
      <c r="Q120" s="160">
        <v>51</v>
      </c>
    </row>
    <row r="121" spans="4:17" ht="15.95" customHeight="1" x14ac:dyDescent="0.2">
      <c r="D121" s="212" t="s">
        <v>232</v>
      </c>
      <c r="E121" s="573"/>
      <c r="F121" s="573"/>
      <c r="G121" s="213"/>
      <c r="H121" s="213"/>
      <c r="I121" s="213"/>
      <c r="J121" s="213"/>
      <c r="K121" s="213"/>
      <c r="L121" s="213"/>
      <c r="M121" s="213"/>
      <c r="N121" s="213"/>
      <c r="O121" s="215">
        <v>4</v>
      </c>
      <c r="P121" s="214">
        <v>2</v>
      </c>
      <c r="Q121" s="214">
        <v>2</v>
      </c>
    </row>
    <row r="122" spans="4:17" ht="15.95" customHeight="1" x14ac:dyDescent="0.2">
      <c r="D122" s="574" t="s">
        <v>233</v>
      </c>
      <c r="E122" s="575"/>
      <c r="F122" s="575"/>
      <c r="G122" s="503"/>
      <c r="H122" s="503"/>
      <c r="I122" s="503"/>
      <c r="J122" s="503"/>
      <c r="K122" s="503"/>
      <c r="L122" s="503"/>
      <c r="M122" s="503"/>
      <c r="N122" s="503"/>
      <c r="O122" s="217">
        <v>31</v>
      </c>
      <c r="P122" s="216">
        <v>16</v>
      </c>
      <c r="Q122" s="216">
        <v>15</v>
      </c>
    </row>
    <row r="123" spans="4:17" ht="15.95" customHeight="1" x14ac:dyDescent="0.2">
      <c r="D123" s="576"/>
      <c r="E123" s="577"/>
      <c r="F123" s="415" t="s">
        <v>118</v>
      </c>
      <c r="G123" s="415"/>
      <c r="H123" s="415"/>
      <c r="I123" s="415"/>
      <c r="J123" s="415"/>
      <c r="K123" s="415"/>
      <c r="L123" s="415"/>
      <c r="M123" s="415"/>
      <c r="N123" s="415"/>
      <c r="O123" s="218">
        <f>SUM(O120:O122)</f>
        <v>119</v>
      </c>
      <c r="P123" s="219">
        <f>SUM(P120:P122)</f>
        <v>51</v>
      </c>
      <c r="Q123" s="219">
        <f>SUM(Q120:Q122)</f>
        <v>68</v>
      </c>
    </row>
    <row r="124" spans="4:17" ht="15.95" customHeight="1" x14ac:dyDescent="0.2">
      <c r="D124" s="569" t="s">
        <v>210</v>
      </c>
      <c r="E124" s="2"/>
      <c r="F124" s="2"/>
    </row>
    <row r="125" spans="4:17" ht="15.95" customHeight="1" x14ac:dyDescent="0.2"/>
    <row r="126" spans="4:17" ht="15.95" customHeight="1" x14ac:dyDescent="0.2"/>
    <row r="127" spans="4:17" ht="15.95" customHeight="1" x14ac:dyDescent="0.2"/>
    <row r="128" spans="4:17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  <row r="438" ht="15.95" customHeight="1" x14ac:dyDescent="0.2"/>
    <row r="439" ht="15.95" customHeight="1" x14ac:dyDescent="0.2"/>
    <row r="440" ht="15.95" customHeight="1" x14ac:dyDescent="0.2"/>
    <row r="441" ht="15.95" customHeight="1" x14ac:dyDescent="0.2"/>
    <row r="442" ht="15.95" customHeight="1" x14ac:dyDescent="0.2"/>
    <row r="443" ht="15.95" customHeight="1" x14ac:dyDescent="0.2"/>
    <row r="444" ht="15.95" customHeight="1" x14ac:dyDescent="0.2"/>
    <row r="445" ht="15.95" customHeight="1" x14ac:dyDescent="0.2"/>
    <row r="446" ht="15.95" customHeight="1" x14ac:dyDescent="0.2"/>
    <row r="447" ht="15.95" customHeight="1" x14ac:dyDescent="0.2"/>
    <row r="448" ht="15.95" customHeight="1" x14ac:dyDescent="0.2"/>
    <row r="449" ht="15.95" customHeight="1" x14ac:dyDescent="0.2"/>
    <row r="450" ht="15.95" customHeight="1" x14ac:dyDescent="0.2"/>
    <row r="451" ht="15.95" customHeight="1" x14ac:dyDescent="0.2"/>
    <row r="452" ht="15.95" customHeight="1" x14ac:dyDescent="0.2"/>
    <row r="453" ht="15.95" customHeight="1" x14ac:dyDescent="0.2"/>
    <row r="454" ht="15.95" customHeight="1" x14ac:dyDescent="0.2"/>
    <row r="455" ht="15.95" customHeight="1" x14ac:dyDescent="0.2"/>
    <row r="456" ht="15.95" customHeight="1" x14ac:dyDescent="0.2"/>
    <row r="457" ht="15.95" customHeight="1" x14ac:dyDescent="0.2"/>
    <row r="458" ht="15.95" customHeight="1" x14ac:dyDescent="0.2"/>
    <row r="459" ht="15.95" customHeight="1" x14ac:dyDescent="0.2"/>
    <row r="460" ht="15.95" customHeight="1" x14ac:dyDescent="0.2"/>
    <row r="461" ht="15.95" customHeight="1" x14ac:dyDescent="0.2"/>
    <row r="462" ht="15.95" customHeight="1" x14ac:dyDescent="0.2"/>
    <row r="463" ht="15.95" customHeight="1" x14ac:dyDescent="0.2"/>
    <row r="464" ht="15.95" customHeight="1" x14ac:dyDescent="0.2"/>
    <row r="465" ht="15.95" customHeight="1" x14ac:dyDescent="0.2"/>
    <row r="466" ht="15.95" customHeight="1" x14ac:dyDescent="0.2"/>
    <row r="467" ht="15.95" customHeight="1" x14ac:dyDescent="0.2"/>
    <row r="468" ht="15.95" customHeight="1" x14ac:dyDescent="0.2"/>
    <row r="469" ht="15.95" customHeight="1" x14ac:dyDescent="0.2"/>
    <row r="470" ht="15.95" customHeight="1" x14ac:dyDescent="0.2"/>
    <row r="471" ht="15.95" customHeight="1" x14ac:dyDescent="0.2"/>
    <row r="472" ht="15.95" customHeight="1" x14ac:dyDescent="0.2"/>
    <row r="473" ht="15.95" customHeight="1" x14ac:dyDescent="0.2"/>
    <row r="474" ht="15.95" customHeight="1" x14ac:dyDescent="0.2"/>
    <row r="475" ht="15.95" customHeight="1" x14ac:dyDescent="0.2"/>
    <row r="476" ht="15.95" customHeight="1" x14ac:dyDescent="0.2"/>
    <row r="477" ht="15.95" customHeight="1" x14ac:dyDescent="0.2"/>
    <row r="478" ht="15.95" customHeight="1" x14ac:dyDescent="0.2"/>
    <row r="479" ht="15.95" customHeight="1" x14ac:dyDescent="0.2"/>
    <row r="480" ht="15.95" customHeight="1" x14ac:dyDescent="0.2"/>
    <row r="481" ht="15.95" customHeight="1" x14ac:dyDescent="0.2"/>
    <row r="482" ht="15.95" customHeight="1" x14ac:dyDescent="0.2"/>
    <row r="483" ht="15.95" customHeight="1" x14ac:dyDescent="0.2"/>
    <row r="484" ht="15.95" customHeight="1" x14ac:dyDescent="0.2"/>
    <row r="485" ht="15.95" customHeight="1" x14ac:dyDescent="0.2"/>
    <row r="486" ht="15.95" customHeight="1" x14ac:dyDescent="0.2"/>
    <row r="487" ht="15.95" customHeight="1" x14ac:dyDescent="0.2"/>
    <row r="488" ht="15.95" customHeight="1" x14ac:dyDescent="0.2"/>
    <row r="489" ht="15.95" customHeight="1" x14ac:dyDescent="0.2"/>
    <row r="490" ht="15.95" customHeight="1" x14ac:dyDescent="0.2"/>
    <row r="491" ht="15.95" customHeight="1" x14ac:dyDescent="0.2"/>
    <row r="492" ht="15.95" customHeight="1" x14ac:dyDescent="0.2"/>
    <row r="493" ht="15.95" customHeight="1" x14ac:dyDescent="0.2"/>
    <row r="494" ht="15.95" customHeight="1" x14ac:dyDescent="0.2"/>
    <row r="495" ht="15.95" customHeight="1" x14ac:dyDescent="0.2"/>
    <row r="496" ht="15.95" customHeight="1" x14ac:dyDescent="0.2"/>
    <row r="497" ht="15.95" customHeight="1" x14ac:dyDescent="0.2"/>
    <row r="498" ht="15.95" customHeight="1" x14ac:dyDescent="0.2"/>
    <row r="499" ht="15.95" customHeight="1" x14ac:dyDescent="0.2"/>
    <row r="500" ht="15.95" customHeight="1" x14ac:dyDescent="0.2"/>
    <row r="501" ht="15.95" customHeight="1" x14ac:dyDescent="0.2"/>
    <row r="502" ht="15.95" customHeight="1" x14ac:dyDescent="0.2"/>
    <row r="503" ht="15.95" customHeight="1" x14ac:dyDescent="0.2"/>
    <row r="504" ht="15.95" customHeight="1" x14ac:dyDescent="0.2"/>
    <row r="505" ht="15.95" customHeight="1" x14ac:dyDescent="0.2"/>
    <row r="506" ht="15.95" customHeight="1" x14ac:dyDescent="0.2"/>
    <row r="507" ht="15.95" customHeight="1" x14ac:dyDescent="0.2"/>
    <row r="508" ht="15.95" customHeight="1" x14ac:dyDescent="0.2"/>
    <row r="509" ht="15.95" customHeight="1" x14ac:dyDescent="0.2"/>
    <row r="510" ht="15.95" customHeight="1" x14ac:dyDescent="0.2"/>
  </sheetData>
  <mergeCells count="1">
    <mergeCell ref="A79:B79"/>
  </mergeCells>
  <pageMargins left="0.39370078740157483" right="0.6692913385826772" top="0.6692913385826772" bottom="0.47244094488188981" header="0" footer="0"/>
  <pageSetup paperSize="9" scale="99" fitToHeight="0" orientation="landscape" r:id="rId1"/>
  <headerFooter alignWithMargins="0"/>
  <rowBreaks count="6" manualBreakCount="6">
    <brk id="30" min="2" max="25" man="1"/>
    <brk id="42" min="2" max="25" man="1"/>
    <brk id="59" min="2" max="25" man="1"/>
    <brk id="72" min="2" max="25" man="1"/>
    <brk id="94" min="2" max="25" man="1"/>
    <brk id="115" min="2" max="25" man="1"/>
  </rowBreaks>
  <ignoredErrors>
    <ignoredError sqref="O28:Z28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>
    <pageSetUpPr fitToPage="1"/>
  </sheetPr>
  <dimension ref="A1:Z515"/>
  <sheetViews>
    <sheetView showGridLines="0" zoomScaleNormal="100" workbookViewId="0"/>
  </sheetViews>
  <sheetFormatPr baseColWidth="10" defaultColWidth="9.140625" defaultRowHeight="12" x14ac:dyDescent="0.2"/>
  <cols>
    <col min="1" max="1" width="11.42578125" style="140" customWidth="1"/>
    <col min="2" max="2" width="5.7109375" style="140" customWidth="1"/>
    <col min="3" max="3" width="3.28515625" style="140" customWidth="1"/>
    <col min="4" max="7" width="6.42578125" style="140" customWidth="1"/>
    <col min="8" max="8" width="5.5703125" style="140" hidden="1" customWidth="1"/>
    <col min="9" max="12" width="5.42578125" style="140" hidden="1" customWidth="1"/>
    <col min="13" max="13" width="5.5703125" style="140" hidden="1" customWidth="1"/>
    <col min="14" max="14" width="5.42578125" style="140" hidden="1" customWidth="1"/>
    <col min="15" max="26" width="5.42578125" style="140" customWidth="1"/>
    <col min="27" max="16384" width="9.140625" style="140"/>
  </cols>
  <sheetData>
    <row r="1" spans="2:13" s="9" customFormat="1" ht="15.95" customHeight="1" x14ac:dyDescent="0.2">
      <c r="C1" s="597"/>
      <c r="D1" s="597"/>
      <c r="E1" s="597"/>
      <c r="F1" s="597"/>
      <c r="G1" s="597"/>
      <c r="H1" s="597"/>
      <c r="I1" s="597"/>
      <c r="J1" s="597"/>
    </row>
    <row r="2" spans="2:13" s="9" customFormat="1" ht="12" customHeight="1" x14ac:dyDescent="0.2">
      <c r="C2" s="7"/>
      <c r="D2" s="7"/>
      <c r="E2" s="7"/>
      <c r="F2" s="598"/>
      <c r="G2" s="7"/>
      <c r="H2" s="7"/>
      <c r="I2" s="598"/>
      <c r="J2" s="7"/>
      <c r="K2" s="7"/>
      <c r="L2" s="598"/>
      <c r="M2" s="598"/>
    </row>
    <row r="3" spans="2:13" s="9" customFormat="1" ht="12" customHeight="1" x14ac:dyDescent="0.2">
      <c r="C3" s="7"/>
      <c r="D3" s="7"/>
      <c r="E3" s="7"/>
      <c r="F3" s="598"/>
      <c r="G3" s="7"/>
      <c r="H3" s="7"/>
      <c r="I3" s="598"/>
      <c r="J3" s="7"/>
      <c r="K3" s="7"/>
      <c r="L3" s="598"/>
      <c r="M3" s="598"/>
    </row>
    <row r="4" spans="2:13" s="9" customFormat="1" ht="12" customHeight="1" x14ac:dyDescent="0.2">
      <c r="C4" s="7"/>
      <c r="D4" s="7"/>
      <c r="E4" s="7"/>
      <c r="F4" s="598"/>
      <c r="G4" s="7"/>
      <c r="H4" s="7"/>
      <c r="I4" s="598"/>
      <c r="J4" s="7"/>
      <c r="K4" s="7"/>
      <c r="L4" s="598"/>
      <c r="M4" s="598"/>
    </row>
    <row r="5" spans="2:13" ht="24" customHeight="1" x14ac:dyDescent="0.2"/>
    <row r="6" spans="2:13" ht="18" customHeight="1" x14ac:dyDescent="0.2">
      <c r="C6" s="8" t="s">
        <v>49</v>
      </c>
    </row>
    <row r="7" spans="2:13" ht="18" customHeight="1" x14ac:dyDescent="0.2">
      <c r="C7" s="10" t="s">
        <v>202</v>
      </c>
    </row>
    <row r="8" spans="2:13" ht="18" customHeight="1" x14ac:dyDescent="0.2">
      <c r="C8" s="261"/>
    </row>
    <row r="9" spans="2:13" ht="18" customHeight="1" x14ac:dyDescent="0.2">
      <c r="C9" s="261"/>
    </row>
    <row r="10" spans="2:13" ht="15.95" customHeight="1" x14ac:dyDescent="0.2">
      <c r="C10" s="560" t="s">
        <v>73</v>
      </c>
    </row>
    <row r="11" spans="2:13" ht="6.95" customHeight="1" x14ac:dyDescent="0.2">
      <c r="C11" s="261"/>
    </row>
    <row r="12" spans="2:13" ht="15.95" customHeight="1" x14ac:dyDescent="0.2">
      <c r="B12" s="154"/>
      <c r="C12" s="141"/>
      <c r="D12" s="141"/>
      <c r="E12" s="141"/>
      <c r="F12" s="141"/>
      <c r="G12" s="141"/>
      <c r="H12" s="141"/>
      <c r="I12" s="141"/>
      <c r="J12" s="141"/>
      <c r="K12" s="141"/>
      <c r="L12" s="141"/>
    </row>
    <row r="13" spans="2:13" ht="15.95" customHeight="1" x14ac:dyDescent="0.2">
      <c r="B13" s="154"/>
      <c r="C13" s="141"/>
      <c r="D13" s="141"/>
      <c r="E13" s="141"/>
      <c r="F13" s="141"/>
      <c r="G13" s="141"/>
      <c r="H13" s="141"/>
      <c r="I13" s="141"/>
      <c r="J13" s="141"/>
      <c r="K13" s="141"/>
      <c r="L13" s="141"/>
    </row>
    <row r="14" spans="2:13" ht="6.95" customHeight="1" x14ac:dyDescent="0.2">
      <c r="B14" s="154"/>
      <c r="C14" s="141"/>
      <c r="D14" s="141"/>
      <c r="E14" s="141"/>
      <c r="F14" s="141"/>
      <c r="G14" s="141"/>
      <c r="H14" s="141"/>
      <c r="I14" s="141"/>
      <c r="J14" s="141"/>
      <c r="K14" s="141"/>
      <c r="L14" s="141"/>
    </row>
    <row r="15" spans="2:13" ht="15.95" customHeight="1" x14ac:dyDescent="0.2">
      <c r="B15" s="154"/>
      <c r="C15" s="141"/>
      <c r="D15" s="561" t="s">
        <v>234</v>
      </c>
      <c r="E15" s="141"/>
      <c r="F15" s="141"/>
      <c r="G15" s="141"/>
      <c r="H15" s="141"/>
      <c r="I15" s="141"/>
      <c r="J15" s="141"/>
      <c r="K15" s="141"/>
      <c r="L15" s="141"/>
    </row>
    <row r="16" spans="2:13" ht="6.95" customHeight="1" x14ac:dyDescent="0.2">
      <c r="C16" s="141"/>
      <c r="D16" s="141"/>
      <c r="E16" s="141"/>
      <c r="F16" s="141"/>
      <c r="G16" s="141"/>
      <c r="H16" s="141"/>
      <c r="I16" s="141"/>
      <c r="J16" s="141"/>
      <c r="K16" s="141"/>
      <c r="L16" s="141"/>
    </row>
    <row r="17" spans="2:25" ht="27" customHeight="1" x14ac:dyDescent="0.2">
      <c r="C17" s="141"/>
      <c r="D17" s="578" t="s">
        <v>248</v>
      </c>
      <c r="E17" s="251"/>
      <c r="F17" s="251"/>
      <c r="G17" s="251"/>
      <c r="H17" s="251"/>
      <c r="I17" s="251"/>
      <c r="J17" s="251"/>
      <c r="K17" s="251"/>
      <c r="L17" s="251"/>
      <c r="M17" s="251"/>
      <c r="N17" s="251"/>
      <c r="O17" s="251"/>
      <c r="P17" s="250"/>
      <c r="Q17" s="239"/>
      <c r="R17" s="239"/>
      <c r="S17" s="239"/>
      <c r="T17" s="239"/>
      <c r="U17" s="200"/>
      <c r="V17" s="200"/>
      <c r="W17" s="200"/>
      <c r="X17" s="200"/>
      <c r="Y17" s="200"/>
    </row>
    <row r="18" spans="2:25" ht="15.95" customHeight="1" x14ac:dyDescent="0.2">
      <c r="C18" s="141"/>
      <c r="D18" s="235" t="s">
        <v>235</v>
      </c>
      <c r="E18" s="258"/>
      <c r="F18" s="258"/>
      <c r="G18" s="258"/>
      <c r="H18" s="257"/>
      <c r="I18" s="257"/>
      <c r="J18" s="257"/>
      <c r="K18" s="257"/>
      <c r="L18" s="257"/>
      <c r="M18" s="257"/>
      <c r="N18" s="257"/>
      <c r="O18" s="257"/>
      <c r="P18" s="420"/>
      <c r="Q18" s="239"/>
      <c r="R18" s="239"/>
      <c r="S18" s="259"/>
      <c r="T18" s="259"/>
      <c r="U18" s="260"/>
      <c r="V18" s="260"/>
      <c r="W18" s="200"/>
      <c r="X18" s="200"/>
      <c r="Y18" s="200"/>
    </row>
    <row r="19" spans="2:25" ht="15" customHeight="1" x14ac:dyDescent="0.2">
      <c r="C19" s="141"/>
      <c r="D19" s="227" t="s">
        <v>205</v>
      </c>
      <c r="E19" s="424"/>
      <c r="F19" s="424"/>
      <c r="G19" s="424"/>
      <c r="H19" s="424"/>
      <c r="I19" s="424"/>
      <c r="J19" s="424"/>
      <c r="K19" s="424"/>
      <c r="L19" s="424"/>
      <c r="M19" s="424"/>
      <c r="N19" s="424"/>
      <c r="O19" s="424"/>
      <c r="P19" s="426">
        <v>82</v>
      </c>
      <c r="Q19" s="239"/>
      <c r="R19" s="239"/>
      <c r="S19" s="259"/>
      <c r="T19" s="239"/>
      <c r="U19" s="200"/>
      <c r="V19" s="200"/>
      <c r="W19" s="200"/>
      <c r="X19" s="200"/>
      <c r="Y19" s="200"/>
    </row>
    <row r="20" spans="2:25" ht="15" customHeight="1" x14ac:dyDescent="0.2">
      <c r="B20" s="154"/>
      <c r="C20" s="191"/>
      <c r="D20" s="244" t="s">
        <v>206</v>
      </c>
      <c r="E20" s="255"/>
      <c r="F20" s="255"/>
      <c r="G20" s="255"/>
      <c r="H20" s="418"/>
      <c r="I20" s="418"/>
      <c r="J20" s="418"/>
      <c r="K20" s="418"/>
      <c r="L20" s="418"/>
      <c r="M20" s="418"/>
      <c r="N20" s="418"/>
      <c r="O20" s="418"/>
      <c r="P20" s="318">
        <v>107</v>
      </c>
      <c r="Q20" s="239"/>
      <c r="R20" s="239"/>
      <c r="S20" s="239"/>
      <c r="T20" s="239"/>
      <c r="U20" s="200"/>
      <c r="V20" s="200"/>
      <c r="W20" s="200"/>
      <c r="X20" s="200"/>
      <c r="Y20" s="200"/>
    </row>
    <row r="21" spans="2:25" ht="15" customHeight="1" x14ac:dyDescent="0.2">
      <c r="C21" s="191"/>
      <c r="D21" s="242"/>
      <c r="E21" s="98"/>
      <c r="F21" s="241" t="s">
        <v>236</v>
      </c>
      <c r="G21" s="241"/>
      <c r="H21" s="419"/>
      <c r="I21" s="419"/>
      <c r="J21" s="419"/>
      <c r="K21" s="419"/>
      <c r="L21" s="419"/>
      <c r="M21" s="419"/>
      <c r="N21" s="419"/>
      <c r="O21" s="419"/>
      <c r="P21" s="319">
        <v>52</v>
      </c>
      <c r="Q21" s="239"/>
      <c r="R21" s="239"/>
      <c r="S21" s="200"/>
      <c r="T21" s="239"/>
      <c r="U21" s="200"/>
      <c r="V21" s="200"/>
      <c r="W21" s="200"/>
      <c r="X21" s="200"/>
      <c r="Y21" s="200"/>
    </row>
    <row r="22" spans="2:25" ht="15" customHeight="1" x14ac:dyDescent="0.2">
      <c r="C22" s="191"/>
      <c r="D22" s="392"/>
      <c r="E22" s="135"/>
      <c r="F22" s="425" t="s">
        <v>237</v>
      </c>
      <c r="G22" s="425"/>
      <c r="H22" s="425"/>
      <c r="I22" s="425"/>
      <c r="J22" s="425"/>
      <c r="K22" s="425"/>
      <c r="L22" s="425"/>
      <c r="M22" s="425"/>
      <c r="N22" s="425"/>
      <c r="O22" s="425"/>
      <c r="P22" s="427">
        <v>55</v>
      </c>
      <c r="Q22" s="239"/>
      <c r="R22" s="239"/>
      <c r="S22" s="239"/>
      <c r="T22" s="239"/>
      <c r="U22" s="200"/>
      <c r="V22" s="200"/>
      <c r="W22" s="200"/>
      <c r="X22" s="200"/>
      <c r="Y22" s="200"/>
    </row>
    <row r="23" spans="2:25" ht="15.95" customHeight="1" x14ac:dyDescent="0.2">
      <c r="C23" s="141"/>
      <c r="D23" s="421" t="s">
        <v>207</v>
      </c>
      <c r="E23" s="422"/>
      <c r="F23" s="422"/>
      <c r="G23" s="422"/>
      <c r="H23" s="417"/>
      <c r="I23" s="417"/>
      <c r="J23" s="417"/>
      <c r="K23" s="417"/>
      <c r="L23" s="417"/>
      <c r="M23" s="417"/>
      <c r="N23" s="417"/>
      <c r="O23" s="417"/>
      <c r="P23" s="423"/>
      <c r="Q23" s="239"/>
      <c r="R23" s="239"/>
      <c r="S23" s="239"/>
      <c r="T23" s="239"/>
      <c r="U23" s="200"/>
      <c r="V23" s="200"/>
      <c r="W23" s="200"/>
      <c r="X23" s="200"/>
      <c r="Y23" s="200"/>
    </row>
    <row r="24" spans="2:25" ht="15" customHeight="1" x14ac:dyDescent="0.2">
      <c r="C24" s="141"/>
      <c r="D24" s="227" t="s">
        <v>208</v>
      </c>
      <c r="E24" s="424"/>
      <c r="F24" s="424"/>
      <c r="G24" s="424"/>
      <c r="H24" s="424"/>
      <c r="I24" s="424"/>
      <c r="J24" s="424"/>
      <c r="K24" s="424"/>
      <c r="L24" s="424"/>
      <c r="M24" s="424"/>
      <c r="N24" s="424"/>
      <c r="O24" s="428"/>
      <c r="P24" s="432">
        <v>25</v>
      </c>
      <c r="Q24" s="239"/>
      <c r="R24" s="239"/>
      <c r="S24" s="239"/>
      <c r="T24" s="239"/>
      <c r="U24" s="200"/>
      <c r="V24" s="200"/>
      <c r="W24" s="200"/>
      <c r="X24" s="200"/>
      <c r="Y24" s="200"/>
    </row>
    <row r="25" spans="2:25" ht="15" customHeight="1" x14ac:dyDescent="0.2">
      <c r="C25" s="141"/>
      <c r="D25" s="244" t="s">
        <v>206</v>
      </c>
      <c r="E25" s="255"/>
      <c r="F25" s="255"/>
      <c r="G25" s="255"/>
      <c r="H25" s="418"/>
      <c r="I25" s="418"/>
      <c r="J25" s="418"/>
      <c r="K25" s="418"/>
      <c r="L25" s="418"/>
      <c r="M25" s="418"/>
      <c r="N25" s="418"/>
      <c r="O25" s="429"/>
      <c r="P25" s="318">
        <v>34</v>
      </c>
      <c r="Q25" s="239"/>
      <c r="R25" s="239"/>
      <c r="S25" s="239"/>
      <c r="T25" s="239"/>
      <c r="U25" s="200"/>
      <c r="V25" s="200"/>
      <c r="W25" s="200"/>
      <c r="X25" s="200"/>
      <c r="Y25" s="200"/>
    </row>
    <row r="26" spans="2:25" ht="15" customHeight="1" x14ac:dyDescent="0.2">
      <c r="C26" s="141"/>
      <c r="D26" s="249"/>
      <c r="E26" s="98"/>
      <c r="F26" s="241" t="s">
        <v>236</v>
      </c>
      <c r="G26" s="241"/>
      <c r="H26" s="419"/>
      <c r="I26" s="419"/>
      <c r="J26" s="419"/>
      <c r="K26" s="419"/>
      <c r="L26" s="419"/>
      <c r="M26" s="419"/>
      <c r="N26" s="419"/>
      <c r="O26" s="430"/>
      <c r="P26" s="319">
        <v>14</v>
      </c>
      <c r="Q26" s="239"/>
      <c r="R26" s="239"/>
      <c r="S26" s="239"/>
      <c r="T26" s="239"/>
      <c r="U26" s="200"/>
      <c r="V26" s="200"/>
      <c r="W26" s="200"/>
      <c r="X26" s="200"/>
      <c r="Y26" s="200"/>
    </row>
    <row r="27" spans="2:25" ht="15" customHeight="1" x14ac:dyDescent="0.2">
      <c r="C27" s="141"/>
      <c r="D27" s="249"/>
      <c r="E27" s="239"/>
      <c r="F27" s="241" t="s">
        <v>237</v>
      </c>
      <c r="G27" s="241"/>
      <c r="H27" s="419"/>
      <c r="I27" s="419"/>
      <c r="J27" s="419"/>
      <c r="K27" s="419"/>
      <c r="L27" s="419"/>
      <c r="M27" s="419"/>
      <c r="N27" s="419"/>
      <c r="O27" s="419"/>
      <c r="P27" s="319">
        <v>20</v>
      </c>
      <c r="Q27" s="239"/>
      <c r="R27" s="239"/>
      <c r="S27" s="239"/>
      <c r="T27" s="239"/>
      <c r="U27" s="200"/>
      <c r="V27" s="200"/>
      <c r="W27" s="200"/>
      <c r="X27" s="200"/>
      <c r="Y27" s="200"/>
    </row>
    <row r="28" spans="2:25" ht="15" customHeight="1" x14ac:dyDescent="0.2">
      <c r="C28" s="141"/>
      <c r="D28" s="238"/>
      <c r="E28" s="254"/>
      <c r="F28" s="253"/>
      <c r="G28" s="416" t="s">
        <v>238</v>
      </c>
      <c r="H28" s="406"/>
      <c r="I28" s="406"/>
      <c r="J28" s="406"/>
      <c r="K28" s="441"/>
      <c r="L28" s="441"/>
      <c r="M28" s="441"/>
      <c r="N28" s="441"/>
      <c r="O28" s="431"/>
      <c r="P28" s="594" t="s">
        <v>409</v>
      </c>
      <c r="Q28" s="239"/>
      <c r="R28" s="239"/>
      <c r="S28" s="239"/>
      <c r="T28" s="239"/>
      <c r="U28" s="200"/>
      <c r="V28" s="200"/>
      <c r="W28" s="200"/>
      <c r="X28" s="200"/>
      <c r="Y28" s="200"/>
    </row>
    <row r="29" spans="2:25" ht="15.95" customHeight="1" x14ac:dyDescent="0.2">
      <c r="C29" s="141"/>
      <c r="D29" s="166" t="s">
        <v>239</v>
      </c>
      <c r="E29" s="239"/>
      <c r="F29" s="239"/>
      <c r="G29" s="239"/>
      <c r="H29" s="239"/>
      <c r="I29" s="239"/>
      <c r="J29" s="239"/>
      <c r="K29" s="239"/>
      <c r="L29" s="239"/>
      <c r="M29" s="239"/>
      <c r="N29" s="200"/>
      <c r="O29" s="200"/>
      <c r="P29" s="200"/>
      <c r="Q29" s="200"/>
      <c r="R29" s="200"/>
    </row>
    <row r="30" spans="2:25" ht="15.95" customHeight="1" x14ac:dyDescent="0.2">
      <c r="C30" s="141"/>
      <c r="D30" s="166"/>
      <c r="E30" s="239"/>
      <c r="F30" s="239"/>
      <c r="G30" s="239"/>
      <c r="H30" s="239"/>
      <c r="I30" s="239"/>
      <c r="J30" s="239"/>
      <c r="K30" s="239"/>
      <c r="L30" s="239"/>
      <c r="M30" s="200"/>
      <c r="N30" s="200"/>
      <c r="O30" s="200"/>
      <c r="P30" s="200"/>
      <c r="Q30" s="200"/>
    </row>
    <row r="31" spans="2:25" ht="15.95" customHeight="1" x14ac:dyDescent="0.2">
      <c r="C31" s="141"/>
      <c r="D31" s="561" t="s">
        <v>240</v>
      </c>
      <c r="E31" s="239"/>
      <c r="F31" s="239"/>
      <c r="G31" s="239"/>
      <c r="H31" s="239"/>
      <c r="I31" s="239"/>
      <c r="J31" s="239"/>
      <c r="K31" s="239"/>
      <c r="L31" s="239"/>
      <c r="M31" s="200"/>
      <c r="N31" s="200"/>
      <c r="O31" s="200"/>
      <c r="P31" s="200"/>
      <c r="Q31" s="200"/>
    </row>
    <row r="32" spans="2:25" ht="6.95" customHeight="1" x14ac:dyDescent="0.2">
      <c r="C32" s="141"/>
      <c r="D32" s="239"/>
      <c r="E32" s="239"/>
      <c r="F32" s="239"/>
      <c r="G32" s="239"/>
      <c r="H32" s="239"/>
      <c r="I32" s="239"/>
      <c r="J32" s="239"/>
      <c r="K32" s="239"/>
      <c r="L32" s="239"/>
      <c r="M32" s="200"/>
      <c r="N32" s="200"/>
      <c r="O32" s="200"/>
      <c r="P32" s="200"/>
      <c r="Q32" s="200"/>
    </row>
    <row r="33" spans="2:26" s="6" customFormat="1" ht="15.95" customHeight="1" x14ac:dyDescent="0.2">
      <c r="C33" s="7"/>
      <c r="D33" s="220" t="s">
        <v>241</v>
      </c>
      <c r="E33" s="237"/>
      <c r="F33" s="237"/>
      <c r="G33" s="237"/>
      <c r="H33" s="237"/>
      <c r="I33" s="237"/>
      <c r="J33" s="236"/>
      <c r="K33" s="236"/>
      <c r="L33" s="236"/>
      <c r="M33" s="252"/>
      <c r="N33" s="237"/>
      <c r="O33" s="237"/>
      <c r="P33" s="237"/>
      <c r="Q33" s="237"/>
      <c r="R33" s="237"/>
      <c r="S33" s="236"/>
      <c r="T33" s="236"/>
      <c r="U33" s="236"/>
      <c r="V33" s="236"/>
      <c r="W33" s="236"/>
      <c r="X33" s="236"/>
      <c r="Y33" s="236"/>
      <c r="Z33" s="236"/>
    </row>
    <row r="34" spans="2:26" ht="15.95" customHeight="1" x14ac:dyDescent="0.2">
      <c r="B34" s="154"/>
      <c r="C34" s="141"/>
      <c r="D34" s="235" t="s">
        <v>242</v>
      </c>
      <c r="E34" s="234"/>
      <c r="F34" s="234"/>
      <c r="G34" s="233"/>
      <c r="H34" s="232">
        <v>2006</v>
      </c>
      <c r="I34" s="232">
        <v>2007</v>
      </c>
      <c r="J34" s="232">
        <v>2008</v>
      </c>
      <c r="K34" s="232">
        <v>2009</v>
      </c>
      <c r="L34" s="232">
        <v>2010</v>
      </c>
      <c r="M34" s="232">
        <v>2011</v>
      </c>
      <c r="N34" s="232">
        <v>2012</v>
      </c>
      <c r="O34" s="232">
        <v>2013</v>
      </c>
      <c r="P34" s="232">
        <v>2014</v>
      </c>
      <c r="Q34" s="232">
        <v>2015</v>
      </c>
      <c r="R34" s="232">
        <v>2016</v>
      </c>
      <c r="S34" s="232">
        <v>2017</v>
      </c>
      <c r="T34" s="232">
        <v>2018</v>
      </c>
      <c r="U34" s="232">
        <v>2019</v>
      </c>
      <c r="V34" s="232">
        <v>2020</v>
      </c>
      <c r="W34" s="232">
        <v>2021</v>
      </c>
      <c r="X34" s="232">
        <v>2022</v>
      </c>
      <c r="Y34" s="232">
        <v>2023</v>
      </c>
      <c r="Z34" s="232">
        <v>2024</v>
      </c>
    </row>
    <row r="35" spans="2:26" ht="15.75" customHeight="1" x14ac:dyDescent="0.2">
      <c r="C35" s="141"/>
      <c r="D35" s="231" t="s">
        <v>206</v>
      </c>
      <c r="E35" s="230"/>
      <c r="F35" s="230"/>
      <c r="G35" s="229"/>
      <c r="H35" s="228">
        <v>26</v>
      </c>
      <c r="I35" s="228">
        <v>12</v>
      </c>
      <c r="J35" s="228">
        <v>21</v>
      </c>
      <c r="K35" s="228">
        <v>31</v>
      </c>
      <c r="L35" s="228">
        <v>35</v>
      </c>
      <c r="M35" s="228">
        <v>39</v>
      </c>
      <c r="N35" s="228">
        <v>47</v>
      </c>
      <c r="O35" s="228">
        <v>40</v>
      </c>
      <c r="P35" s="228">
        <v>31</v>
      </c>
      <c r="Q35" s="228">
        <v>35</v>
      </c>
      <c r="R35" s="228">
        <v>28</v>
      </c>
      <c r="S35" s="228">
        <v>28</v>
      </c>
      <c r="T35" s="228">
        <v>34</v>
      </c>
      <c r="U35" s="228">
        <v>35</v>
      </c>
      <c r="V35" s="228">
        <v>34</v>
      </c>
      <c r="W35" s="228">
        <v>41</v>
      </c>
      <c r="X35" s="228">
        <v>31</v>
      </c>
      <c r="Y35" s="228">
        <v>39</v>
      </c>
      <c r="Z35" s="228">
        <v>34</v>
      </c>
    </row>
    <row r="36" spans="2:26" ht="15.75" customHeight="1" x14ac:dyDescent="0.2">
      <c r="C36" s="141"/>
      <c r="D36" s="247" t="s">
        <v>208</v>
      </c>
      <c r="E36" s="246"/>
      <c r="F36" s="246"/>
      <c r="G36" s="226"/>
      <c r="H36" s="225">
        <v>21</v>
      </c>
      <c r="I36" s="225">
        <v>13</v>
      </c>
      <c r="J36" s="225">
        <v>16</v>
      </c>
      <c r="K36" s="225">
        <v>24</v>
      </c>
      <c r="L36" s="225">
        <v>27</v>
      </c>
      <c r="M36" s="225">
        <v>30</v>
      </c>
      <c r="N36" s="225">
        <v>37</v>
      </c>
      <c r="O36" s="225">
        <v>31</v>
      </c>
      <c r="P36" s="225">
        <v>22</v>
      </c>
      <c r="Q36" s="225">
        <v>26</v>
      </c>
      <c r="R36" s="225">
        <v>21</v>
      </c>
      <c r="S36" s="225">
        <v>21</v>
      </c>
      <c r="T36" s="225">
        <v>25</v>
      </c>
      <c r="U36" s="225">
        <v>24</v>
      </c>
      <c r="V36" s="225">
        <v>23</v>
      </c>
      <c r="W36" s="225">
        <v>30</v>
      </c>
      <c r="X36" s="225">
        <v>27</v>
      </c>
      <c r="Y36" s="225">
        <v>33</v>
      </c>
      <c r="Z36" s="225">
        <v>25</v>
      </c>
    </row>
    <row r="37" spans="2:26" ht="15.75" customHeight="1" x14ac:dyDescent="0.2">
      <c r="C37" s="141"/>
      <c r="D37" s="238"/>
      <c r="E37" s="579"/>
      <c r="F37" s="579"/>
      <c r="G37" s="224" t="s">
        <v>243</v>
      </c>
      <c r="H37" s="223">
        <v>0.46</v>
      </c>
      <c r="I37" s="223">
        <v>0.44</v>
      </c>
      <c r="J37" s="223">
        <v>0.4</v>
      </c>
      <c r="K37" s="223">
        <v>0.47</v>
      </c>
      <c r="L37" s="223">
        <v>0.54</v>
      </c>
      <c r="M37" s="223">
        <v>0.45</v>
      </c>
      <c r="N37" s="223">
        <v>0.47</v>
      </c>
      <c r="O37" s="595" t="s">
        <v>410</v>
      </c>
      <c r="P37" s="595" t="s">
        <v>411</v>
      </c>
      <c r="Q37" s="595" t="s">
        <v>412</v>
      </c>
      <c r="R37" s="595" t="s">
        <v>413</v>
      </c>
      <c r="S37" s="595" t="s">
        <v>414</v>
      </c>
      <c r="T37" s="595" t="s">
        <v>414</v>
      </c>
      <c r="U37" s="595" t="s">
        <v>415</v>
      </c>
      <c r="V37" s="595" t="s">
        <v>416</v>
      </c>
      <c r="W37" s="595" t="s">
        <v>417</v>
      </c>
      <c r="X37" s="595" t="s">
        <v>418</v>
      </c>
      <c r="Y37" s="595" t="s">
        <v>419</v>
      </c>
      <c r="Z37" s="595" t="s">
        <v>420</v>
      </c>
    </row>
    <row r="38" spans="2:26" ht="15.95" customHeight="1" x14ac:dyDescent="0.2">
      <c r="C38" s="141"/>
      <c r="D38" s="168" t="s">
        <v>244</v>
      </c>
      <c r="E38" s="239"/>
      <c r="F38" s="239"/>
      <c r="G38" s="239"/>
      <c r="H38" s="239"/>
      <c r="I38" s="239"/>
      <c r="J38" s="239"/>
      <c r="K38" s="239"/>
      <c r="L38" s="239"/>
      <c r="M38" s="200"/>
      <c r="N38" s="200"/>
      <c r="O38" s="200"/>
      <c r="P38" s="200"/>
      <c r="Q38" s="200"/>
    </row>
    <row r="39" spans="2:26" ht="12" customHeight="1" x14ac:dyDescent="0.2">
      <c r="C39" s="141"/>
      <c r="D39" s="176" t="s">
        <v>245</v>
      </c>
      <c r="E39" s="239"/>
      <c r="F39" s="239"/>
      <c r="G39" s="239"/>
      <c r="H39" s="239"/>
      <c r="I39" s="239"/>
      <c r="J39" s="239"/>
      <c r="K39" s="239"/>
      <c r="L39" s="239"/>
      <c r="M39" s="200"/>
      <c r="N39" s="200"/>
      <c r="O39" s="200"/>
      <c r="P39" s="200"/>
      <c r="Q39" s="200"/>
    </row>
    <row r="40" spans="2:26" ht="15.95" customHeight="1" x14ac:dyDescent="0.2">
      <c r="C40" s="141"/>
      <c r="D40" s="166"/>
      <c r="E40" s="239"/>
      <c r="F40" s="239"/>
      <c r="G40" s="239"/>
      <c r="H40" s="239"/>
      <c r="I40" s="239"/>
      <c r="J40" s="239"/>
      <c r="K40" s="239"/>
      <c r="L40" s="239"/>
      <c r="M40" s="200"/>
      <c r="N40" s="200"/>
      <c r="O40" s="200"/>
      <c r="P40" s="200"/>
      <c r="Q40" s="200"/>
    </row>
    <row r="41" spans="2:26" ht="15.95" customHeight="1" x14ac:dyDescent="0.2">
      <c r="C41" s="141"/>
      <c r="D41" s="561" t="s">
        <v>246</v>
      </c>
      <c r="E41" s="442"/>
      <c r="F41" s="442"/>
      <c r="G41" s="442"/>
      <c r="H41" s="442"/>
      <c r="I41" s="442"/>
      <c r="J41" s="442"/>
      <c r="K41" s="442"/>
      <c r="L41" s="442"/>
      <c r="M41" s="343"/>
      <c r="N41" s="343"/>
      <c r="O41" s="343"/>
      <c r="P41" s="343"/>
      <c r="Q41" s="343"/>
      <c r="R41" s="443"/>
      <c r="S41" s="443"/>
      <c r="T41" s="443"/>
    </row>
    <row r="42" spans="2:26" ht="11.25" customHeight="1" x14ac:dyDescent="0.2">
      <c r="C42" s="141"/>
      <c r="D42" s="580" t="s">
        <v>247</v>
      </c>
      <c r="E42" s="239"/>
      <c r="F42" s="239"/>
      <c r="G42" s="239"/>
      <c r="H42" s="239"/>
      <c r="I42" s="239"/>
      <c r="J42" s="239"/>
      <c r="K42" s="239"/>
      <c r="L42" s="239"/>
      <c r="M42" s="200"/>
      <c r="N42" s="200"/>
      <c r="O42" s="200"/>
      <c r="P42" s="200"/>
      <c r="Q42" s="200"/>
    </row>
    <row r="43" spans="2:26" ht="6.75" customHeight="1" x14ac:dyDescent="0.2">
      <c r="C43" s="141"/>
      <c r="D43" s="166"/>
      <c r="E43" s="239"/>
      <c r="F43" s="239"/>
      <c r="G43" s="239"/>
      <c r="H43" s="239"/>
      <c r="I43" s="239"/>
      <c r="J43" s="239"/>
      <c r="K43" s="239"/>
      <c r="L43" s="239"/>
      <c r="M43" s="200"/>
      <c r="N43" s="200"/>
      <c r="O43" s="200"/>
      <c r="P43" s="200"/>
      <c r="Q43" s="200"/>
    </row>
    <row r="44" spans="2:26" ht="24.75" customHeight="1" x14ac:dyDescent="0.2">
      <c r="C44" s="141"/>
      <c r="D44" s="613" t="s">
        <v>248</v>
      </c>
      <c r="E44" s="614"/>
      <c r="F44" s="614"/>
      <c r="G44" s="614"/>
      <c r="H44" s="614"/>
      <c r="I44" s="614"/>
      <c r="J44" s="614"/>
      <c r="K44" s="614"/>
      <c r="L44" s="614"/>
      <c r="M44" s="614"/>
      <c r="N44" s="614"/>
      <c r="O44" s="615"/>
      <c r="P44" s="615"/>
      <c r="Q44" s="616"/>
      <c r="R44" s="239"/>
      <c r="S44" s="239"/>
      <c r="T44" s="239"/>
      <c r="U44" s="200"/>
      <c r="V44" s="200"/>
      <c r="W44" s="200"/>
      <c r="X44" s="200"/>
      <c r="Y44" s="200"/>
    </row>
    <row r="45" spans="2:26" ht="15.95" customHeight="1" x14ac:dyDescent="0.2">
      <c r="C45" s="141"/>
      <c r="D45" s="401" t="s">
        <v>230</v>
      </c>
      <c r="E45" s="402"/>
      <c r="F45" s="402"/>
      <c r="G45" s="402"/>
      <c r="H45" s="402"/>
      <c r="I45" s="402"/>
      <c r="J45" s="402"/>
      <c r="K45" s="402"/>
      <c r="L45" s="402"/>
      <c r="M45" s="402"/>
      <c r="N45" s="403"/>
      <c r="O45" s="171" t="s">
        <v>249</v>
      </c>
      <c r="P45" s="171" t="s">
        <v>250</v>
      </c>
      <c r="Q45" s="171" t="s">
        <v>251</v>
      </c>
      <c r="R45" s="239"/>
      <c r="S45" s="239"/>
      <c r="T45" s="239"/>
      <c r="U45" s="200"/>
      <c r="V45" s="200"/>
      <c r="W45" s="200"/>
      <c r="X45" s="200"/>
      <c r="Y45" s="200"/>
    </row>
    <row r="46" spans="2:26" ht="15.95" customHeight="1" x14ac:dyDescent="0.2">
      <c r="C46" s="141"/>
      <c r="D46" s="404" t="s">
        <v>231</v>
      </c>
      <c r="E46" s="581"/>
      <c r="F46" s="581"/>
      <c r="G46" s="581"/>
      <c r="H46" s="505"/>
      <c r="I46" s="505"/>
      <c r="J46" s="505"/>
      <c r="K46" s="505"/>
      <c r="L46" s="505"/>
      <c r="M46" s="505"/>
      <c r="N46" s="505"/>
      <c r="O46" s="211">
        <v>30</v>
      </c>
      <c r="P46" s="211">
        <v>12</v>
      </c>
      <c r="Q46" s="160">
        <v>18</v>
      </c>
      <c r="R46" s="239"/>
      <c r="S46" s="239"/>
      <c r="T46" s="239"/>
      <c r="U46" s="200"/>
      <c r="V46" s="200"/>
      <c r="W46" s="200"/>
      <c r="X46" s="200"/>
      <c r="Y46" s="200"/>
    </row>
    <row r="47" spans="2:26" ht="15.95" customHeight="1" x14ac:dyDescent="0.2">
      <c r="C47" s="141"/>
      <c r="D47" s="506" t="s">
        <v>232</v>
      </c>
      <c r="E47" s="582"/>
      <c r="F47" s="582"/>
      <c r="G47" s="582"/>
      <c r="H47" s="507"/>
      <c r="I47" s="507"/>
      <c r="J47" s="507"/>
      <c r="K47" s="507"/>
      <c r="L47" s="507"/>
      <c r="M47" s="507"/>
      <c r="N47" s="507"/>
      <c r="O47" s="215">
        <v>0</v>
      </c>
      <c r="P47" s="215">
        <v>0</v>
      </c>
      <c r="Q47" s="214">
        <v>0</v>
      </c>
      <c r="R47" s="239"/>
      <c r="S47" s="239"/>
      <c r="T47" s="239"/>
      <c r="U47" s="200"/>
      <c r="V47" s="200"/>
      <c r="W47" s="200"/>
      <c r="X47" s="200"/>
      <c r="Y47" s="200"/>
    </row>
    <row r="48" spans="2:26" ht="15.95" customHeight="1" x14ac:dyDescent="0.2">
      <c r="C48" s="141"/>
      <c r="D48" s="363" t="s">
        <v>233</v>
      </c>
      <c r="E48" s="583"/>
      <c r="F48" s="583"/>
      <c r="G48" s="583"/>
      <c r="H48" s="406"/>
      <c r="I48" s="406"/>
      <c r="J48" s="406"/>
      <c r="K48" s="406"/>
      <c r="L48" s="406"/>
      <c r="M48" s="406"/>
      <c r="N48" s="406"/>
      <c r="O48" s="283">
        <v>4</v>
      </c>
      <c r="P48" s="283">
        <v>2</v>
      </c>
      <c r="Q48" s="185">
        <v>2</v>
      </c>
      <c r="R48" s="239"/>
      <c r="S48" s="239"/>
      <c r="T48" s="239"/>
      <c r="U48" s="200"/>
      <c r="V48" s="200"/>
      <c r="W48" s="200"/>
      <c r="X48" s="200"/>
      <c r="Y48" s="200"/>
    </row>
    <row r="49" spans="2:25" ht="15.95" customHeight="1" x14ac:dyDescent="0.2">
      <c r="C49" s="141"/>
      <c r="D49" s="584"/>
      <c r="E49" s="585"/>
      <c r="F49" s="585"/>
      <c r="G49" s="586" t="s">
        <v>118</v>
      </c>
      <c r="H49" s="483" t="s">
        <v>5</v>
      </c>
      <c r="I49" s="483"/>
      <c r="J49" s="483"/>
      <c r="K49" s="483"/>
      <c r="L49" s="483"/>
      <c r="M49" s="483"/>
      <c r="N49" s="477"/>
      <c r="O49" s="437">
        <f>SUM(O46:O48)</f>
        <v>34</v>
      </c>
      <c r="P49" s="437">
        <f>SUM(P46:P48)</f>
        <v>14</v>
      </c>
      <c r="Q49" s="436">
        <f>SUM(Q46:Q48)</f>
        <v>20</v>
      </c>
      <c r="R49" s="239"/>
      <c r="S49" s="239"/>
      <c r="T49" s="239"/>
      <c r="U49" s="200"/>
      <c r="V49" s="200"/>
      <c r="W49" s="200"/>
      <c r="X49" s="200"/>
      <c r="Y49" s="200"/>
    </row>
    <row r="50" spans="2:25" ht="15.95" customHeight="1" x14ac:dyDescent="0.2">
      <c r="C50" s="141"/>
      <c r="D50" s="166" t="s">
        <v>239</v>
      </c>
      <c r="E50" s="239"/>
      <c r="F50" s="239"/>
      <c r="G50" s="239"/>
      <c r="H50" s="239"/>
      <c r="I50" s="239"/>
      <c r="J50" s="239"/>
      <c r="K50" s="239"/>
      <c r="L50" s="239"/>
      <c r="M50" s="239"/>
      <c r="N50" s="200"/>
      <c r="O50" s="200"/>
      <c r="P50" s="200"/>
      <c r="Q50" s="200"/>
      <c r="R50" s="200"/>
    </row>
    <row r="51" spans="2:25" ht="15.95" customHeight="1" x14ac:dyDescent="0.2">
      <c r="C51" s="141"/>
      <c r="D51" s="166"/>
      <c r="E51" s="239"/>
      <c r="F51" s="239"/>
      <c r="G51" s="239"/>
      <c r="H51" s="239"/>
      <c r="I51" s="239"/>
      <c r="J51" s="239"/>
      <c r="K51" s="239"/>
      <c r="L51" s="239"/>
      <c r="M51" s="239"/>
      <c r="N51" s="200"/>
      <c r="O51" s="200"/>
      <c r="P51" s="200"/>
      <c r="Q51" s="200"/>
      <c r="R51" s="200"/>
    </row>
    <row r="52" spans="2:25" ht="15.95" customHeight="1" x14ac:dyDescent="0.2">
      <c r="C52" s="141"/>
      <c r="D52" s="166"/>
      <c r="E52" s="239"/>
      <c r="F52" s="239"/>
      <c r="G52" s="239"/>
      <c r="H52" s="239"/>
      <c r="I52" s="239"/>
      <c r="J52" s="239"/>
      <c r="K52" s="239"/>
      <c r="L52" s="239"/>
      <c r="M52" s="239"/>
      <c r="N52" s="200"/>
      <c r="O52" s="200"/>
      <c r="P52" s="200"/>
      <c r="Q52" s="200"/>
      <c r="R52" s="200"/>
    </row>
    <row r="53" spans="2:25" ht="15.95" customHeight="1" x14ac:dyDescent="0.2">
      <c r="D53" s="200"/>
      <c r="E53" s="200"/>
      <c r="F53" s="200"/>
      <c r="G53" s="200"/>
      <c r="H53" s="200"/>
      <c r="I53" s="200"/>
      <c r="J53" s="200"/>
      <c r="K53" s="200"/>
      <c r="L53" s="200"/>
      <c r="M53" s="200"/>
      <c r="N53" s="200"/>
      <c r="O53" s="200"/>
      <c r="P53" s="200"/>
      <c r="Q53" s="200"/>
      <c r="R53" s="200"/>
    </row>
    <row r="54" spans="2:25" ht="15.95" customHeight="1" x14ac:dyDescent="0.2">
      <c r="B54" s="154"/>
      <c r="C54" s="139"/>
      <c r="D54" s="98"/>
      <c r="E54" s="98"/>
      <c r="F54" s="98"/>
      <c r="G54" s="98"/>
      <c r="H54" s="98"/>
      <c r="I54" s="98"/>
      <c r="J54" s="98"/>
      <c r="K54" s="98"/>
      <c r="L54" s="98"/>
      <c r="M54" s="98"/>
      <c r="N54" s="200"/>
      <c r="O54" s="200"/>
      <c r="P54" s="200"/>
      <c r="Q54" s="200"/>
      <c r="R54" s="200"/>
    </row>
    <row r="55" spans="2:25" ht="6.95" customHeight="1" x14ac:dyDescent="0.2">
      <c r="B55" s="154"/>
      <c r="C55" s="139"/>
      <c r="D55" s="98"/>
      <c r="E55" s="98"/>
      <c r="F55" s="98"/>
      <c r="G55" s="98"/>
      <c r="H55" s="98"/>
      <c r="I55" s="98"/>
      <c r="J55" s="98"/>
      <c r="K55" s="98"/>
      <c r="L55" s="98"/>
      <c r="M55" s="98"/>
      <c r="N55" s="200"/>
      <c r="O55" s="200"/>
      <c r="P55" s="200"/>
      <c r="Q55" s="200"/>
      <c r="R55" s="200"/>
    </row>
    <row r="56" spans="2:25" ht="15.95" customHeight="1" x14ac:dyDescent="0.2">
      <c r="B56" s="154"/>
      <c r="C56" s="139"/>
      <c r="D56" s="587" t="s">
        <v>252</v>
      </c>
      <c r="E56" s="98"/>
      <c r="F56" s="98"/>
      <c r="G56" s="98"/>
      <c r="H56" s="98"/>
      <c r="I56" s="98"/>
      <c r="J56" s="98"/>
      <c r="K56" s="98"/>
      <c r="L56" s="98"/>
      <c r="M56" s="98"/>
      <c r="N56" s="200"/>
      <c r="O56" s="200"/>
      <c r="P56" s="200"/>
      <c r="Q56" s="200"/>
      <c r="R56" s="200"/>
    </row>
    <row r="57" spans="2:25" ht="6.95" customHeight="1" x14ac:dyDescent="0.2">
      <c r="C57" s="139"/>
      <c r="D57" s="98"/>
      <c r="E57" s="98"/>
      <c r="F57" s="98"/>
      <c r="G57" s="98"/>
      <c r="H57" s="98"/>
      <c r="I57" s="98"/>
      <c r="J57" s="98"/>
      <c r="K57" s="98"/>
      <c r="L57" s="98"/>
      <c r="M57" s="98"/>
      <c r="N57" s="200"/>
      <c r="O57" s="200"/>
      <c r="P57" s="200"/>
      <c r="Q57" s="200"/>
      <c r="R57" s="200"/>
    </row>
    <row r="58" spans="2:25" ht="27" customHeight="1" x14ac:dyDescent="0.2">
      <c r="C58" s="139"/>
      <c r="D58" s="578" t="s">
        <v>259</v>
      </c>
      <c r="E58" s="251"/>
      <c r="F58" s="251"/>
      <c r="G58" s="251"/>
      <c r="H58" s="251"/>
      <c r="I58" s="251"/>
      <c r="J58" s="251"/>
      <c r="K58" s="251"/>
      <c r="L58" s="251"/>
      <c r="M58" s="251"/>
      <c r="N58" s="251"/>
      <c r="O58" s="250"/>
      <c r="P58" s="98"/>
      <c r="Q58" s="98"/>
      <c r="R58" s="98"/>
      <c r="S58" s="98"/>
      <c r="T58" s="200"/>
      <c r="U58" s="200"/>
      <c r="V58" s="200"/>
      <c r="W58" s="200"/>
      <c r="X58" s="200"/>
    </row>
    <row r="59" spans="2:25" ht="15.95" customHeight="1" x14ac:dyDescent="0.2">
      <c r="C59" s="139"/>
      <c r="D59" s="235" t="s">
        <v>235</v>
      </c>
      <c r="E59" s="258"/>
      <c r="F59" s="258"/>
      <c r="G59" s="257"/>
      <c r="H59" s="257"/>
      <c r="I59" s="257"/>
      <c r="J59" s="257"/>
      <c r="K59" s="257"/>
      <c r="L59" s="257"/>
      <c r="M59" s="257"/>
      <c r="N59" s="257"/>
      <c r="O59" s="248"/>
      <c r="P59" s="98"/>
      <c r="Q59" s="98"/>
      <c r="R59" s="98"/>
      <c r="S59" s="98"/>
      <c r="T59" s="200"/>
      <c r="U59" s="200"/>
      <c r="V59" s="200"/>
      <c r="W59" s="200"/>
      <c r="X59" s="200"/>
    </row>
    <row r="60" spans="2:25" ht="15" customHeight="1" x14ac:dyDescent="0.2">
      <c r="B60" s="154"/>
      <c r="D60" s="227" t="s">
        <v>205</v>
      </c>
      <c r="E60" s="424"/>
      <c r="F60" s="424"/>
      <c r="G60" s="424"/>
      <c r="H60" s="424"/>
      <c r="I60" s="424"/>
      <c r="J60" s="424"/>
      <c r="K60" s="424"/>
      <c r="L60" s="424"/>
      <c r="M60" s="424"/>
      <c r="N60" s="424"/>
      <c r="O60" s="245">
        <v>79</v>
      </c>
      <c r="P60" s="200"/>
      <c r="Q60" s="200"/>
      <c r="R60" s="200"/>
      <c r="S60" s="200"/>
      <c r="T60" s="200"/>
      <c r="U60" s="200"/>
      <c r="V60" s="200"/>
      <c r="W60" s="200"/>
      <c r="X60" s="200"/>
    </row>
    <row r="61" spans="2:25" ht="15" customHeight="1" x14ac:dyDescent="0.2">
      <c r="D61" s="244" t="s">
        <v>206</v>
      </c>
      <c r="E61" s="255"/>
      <c r="F61" s="418"/>
      <c r="G61" s="418"/>
      <c r="H61" s="418"/>
      <c r="I61" s="418"/>
      <c r="J61" s="418"/>
      <c r="K61" s="418"/>
      <c r="L61" s="418"/>
      <c r="M61" s="418"/>
      <c r="N61" s="418"/>
      <c r="O61" s="243">
        <v>98</v>
      </c>
      <c r="P61" s="200"/>
      <c r="Q61" s="200"/>
      <c r="R61" s="200"/>
      <c r="S61" s="200"/>
      <c r="T61" s="200"/>
      <c r="U61" s="200"/>
      <c r="V61" s="200"/>
      <c r="W61" s="200"/>
      <c r="X61" s="200"/>
    </row>
    <row r="62" spans="2:25" ht="15" customHeight="1" x14ac:dyDescent="0.2">
      <c r="C62" s="141"/>
      <c r="D62" s="249"/>
      <c r="E62" s="239"/>
      <c r="F62" s="419" t="s">
        <v>236</v>
      </c>
      <c r="G62" s="419"/>
      <c r="H62" s="419"/>
      <c r="I62" s="419"/>
      <c r="J62" s="419"/>
      <c r="K62" s="419"/>
      <c r="L62" s="419"/>
      <c r="M62" s="419"/>
      <c r="N62" s="419"/>
      <c r="O62" s="240">
        <v>43</v>
      </c>
      <c r="P62" s="239"/>
      <c r="Q62" s="239"/>
      <c r="R62" s="239"/>
      <c r="S62" s="239"/>
      <c r="T62" s="200"/>
      <c r="U62" s="200"/>
      <c r="V62" s="200"/>
      <c r="W62" s="200"/>
      <c r="X62" s="200"/>
    </row>
    <row r="63" spans="2:25" ht="15" customHeight="1" x14ac:dyDescent="0.2">
      <c r="C63" s="141"/>
      <c r="D63" s="249"/>
      <c r="E63" s="239"/>
      <c r="F63" s="478" t="s">
        <v>237</v>
      </c>
      <c r="G63" s="478"/>
      <c r="H63" s="478"/>
      <c r="I63" s="478"/>
      <c r="J63" s="478"/>
      <c r="K63" s="478"/>
      <c r="L63" s="478"/>
      <c r="M63" s="478"/>
      <c r="N63" s="478"/>
      <c r="O63" s="479">
        <v>55</v>
      </c>
      <c r="P63" s="239"/>
      <c r="Q63" s="239"/>
      <c r="R63" s="239"/>
      <c r="S63" s="239"/>
      <c r="T63" s="200"/>
      <c r="U63" s="200"/>
      <c r="V63" s="200"/>
      <c r="W63" s="200"/>
      <c r="X63" s="200"/>
    </row>
    <row r="64" spans="2:25" ht="15.95" customHeight="1" x14ac:dyDescent="0.2">
      <c r="D64" s="480" t="s">
        <v>207</v>
      </c>
      <c r="E64" s="481"/>
      <c r="F64" s="481"/>
      <c r="G64" s="482"/>
      <c r="H64" s="482"/>
      <c r="I64" s="482"/>
      <c r="J64" s="482"/>
      <c r="K64" s="482"/>
      <c r="L64" s="482"/>
      <c r="M64" s="482"/>
      <c r="N64" s="482"/>
      <c r="O64" s="248"/>
      <c r="P64" s="200"/>
      <c r="Q64" s="200"/>
      <c r="R64" s="200"/>
      <c r="S64" s="77"/>
      <c r="T64" s="200"/>
      <c r="U64" s="200"/>
      <c r="V64" s="200"/>
      <c r="W64" s="200"/>
      <c r="X64" s="200"/>
    </row>
    <row r="65" spans="1:26" ht="15" customHeight="1" x14ac:dyDescent="0.2">
      <c r="D65" s="227" t="s">
        <v>208</v>
      </c>
      <c r="E65" s="424"/>
      <c r="F65" s="424"/>
      <c r="G65" s="424"/>
      <c r="H65" s="424"/>
      <c r="I65" s="424"/>
      <c r="J65" s="424"/>
      <c r="K65" s="424"/>
      <c r="L65" s="424"/>
      <c r="M65" s="424"/>
      <c r="N65" s="424"/>
      <c r="O65" s="245">
        <v>16</v>
      </c>
      <c r="P65" s="200"/>
      <c r="Q65" s="200"/>
      <c r="R65" s="200"/>
      <c r="S65" s="200"/>
      <c r="T65" s="200"/>
      <c r="U65" s="200"/>
      <c r="V65" s="200"/>
      <c r="W65" s="200"/>
      <c r="X65" s="200"/>
    </row>
    <row r="66" spans="1:26" ht="15" customHeight="1" x14ac:dyDescent="0.2">
      <c r="D66" s="244" t="s">
        <v>206</v>
      </c>
      <c r="E66" s="255"/>
      <c r="F66" s="418"/>
      <c r="G66" s="418"/>
      <c r="H66" s="418"/>
      <c r="I66" s="418"/>
      <c r="J66" s="418"/>
      <c r="K66" s="418"/>
      <c r="L66" s="418"/>
      <c r="M66" s="418"/>
      <c r="N66" s="418"/>
      <c r="O66" s="243">
        <v>21</v>
      </c>
      <c r="P66" s="200"/>
      <c r="Q66" s="200"/>
      <c r="R66" s="200"/>
      <c r="S66" s="200"/>
      <c r="T66" s="200"/>
      <c r="U66" s="200"/>
      <c r="V66" s="200"/>
      <c r="W66" s="200"/>
      <c r="X66" s="200"/>
    </row>
    <row r="67" spans="1:26" ht="15" customHeight="1" x14ac:dyDescent="0.2">
      <c r="C67" s="141"/>
      <c r="D67" s="249"/>
      <c r="E67" s="239"/>
      <c r="F67" s="419" t="s">
        <v>236</v>
      </c>
      <c r="G67" s="419"/>
      <c r="H67" s="419"/>
      <c r="I67" s="419"/>
      <c r="J67" s="419"/>
      <c r="K67" s="419"/>
      <c r="L67" s="419"/>
      <c r="M67" s="419"/>
      <c r="N67" s="419"/>
      <c r="O67" s="240">
        <v>11</v>
      </c>
      <c r="P67" s="239"/>
      <c r="Q67" s="239"/>
      <c r="R67" s="239"/>
      <c r="S67" s="239"/>
      <c r="T67" s="200"/>
      <c r="U67" s="200"/>
      <c r="V67" s="200"/>
      <c r="W67" s="200"/>
      <c r="X67" s="200"/>
    </row>
    <row r="68" spans="1:26" ht="15" customHeight="1" x14ac:dyDescent="0.2">
      <c r="C68" s="141"/>
      <c r="D68" s="249"/>
      <c r="E68" s="239"/>
      <c r="F68" s="419" t="s">
        <v>237</v>
      </c>
      <c r="G68" s="419"/>
      <c r="H68" s="419"/>
      <c r="I68" s="419"/>
      <c r="J68" s="419"/>
      <c r="K68" s="419"/>
      <c r="L68" s="419"/>
      <c r="M68" s="419"/>
      <c r="N68" s="419"/>
      <c r="O68" s="240">
        <v>10</v>
      </c>
      <c r="P68" s="239"/>
      <c r="Q68" s="239"/>
      <c r="R68" s="239"/>
      <c r="S68" s="239"/>
      <c r="T68" s="200"/>
      <c r="U68" s="200"/>
      <c r="V68" s="200"/>
      <c r="W68" s="200"/>
      <c r="X68" s="200"/>
    </row>
    <row r="69" spans="1:26" ht="15" customHeight="1" x14ac:dyDescent="0.2">
      <c r="D69" s="238"/>
      <c r="E69" s="135"/>
      <c r="F69" s="135"/>
      <c r="G69" s="416" t="s">
        <v>253</v>
      </c>
      <c r="H69" s="416"/>
      <c r="I69" s="416"/>
      <c r="J69" s="416"/>
      <c r="K69" s="416"/>
      <c r="L69" s="416"/>
      <c r="M69" s="416"/>
      <c r="N69" s="416"/>
      <c r="O69" s="594" t="s">
        <v>421</v>
      </c>
      <c r="P69" s="200"/>
      <c r="Q69" s="200"/>
      <c r="R69" s="200"/>
      <c r="S69" s="200"/>
      <c r="T69" s="200"/>
      <c r="U69" s="200"/>
      <c r="V69" s="200"/>
      <c r="W69" s="200"/>
      <c r="X69" s="200"/>
    </row>
    <row r="70" spans="1:26" ht="15.95" customHeight="1" x14ac:dyDescent="0.2">
      <c r="C70" s="154"/>
      <c r="D70" s="166" t="s">
        <v>239</v>
      </c>
      <c r="E70" s="77"/>
      <c r="F70" s="77"/>
      <c r="G70" s="77"/>
      <c r="H70" s="77"/>
      <c r="I70" s="77"/>
      <c r="J70" s="77"/>
      <c r="K70" s="77"/>
      <c r="L70" s="77"/>
      <c r="M70" s="77"/>
      <c r="N70" s="200"/>
      <c r="O70" s="596"/>
      <c r="P70" s="200"/>
      <c r="Q70" s="200"/>
      <c r="R70" s="200"/>
    </row>
    <row r="71" spans="1:26" ht="15.95" customHeight="1" x14ac:dyDescent="0.2">
      <c r="A71" s="154"/>
      <c r="B71" s="154"/>
      <c r="C71" s="154"/>
      <c r="D71" s="166"/>
      <c r="E71" s="77"/>
      <c r="F71" s="77"/>
      <c r="G71" s="77"/>
      <c r="H71" s="77"/>
      <c r="I71" s="77"/>
      <c r="J71" s="77"/>
      <c r="K71" s="77"/>
      <c r="L71" s="77"/>
      <c r="M71" s="77"/>
      <c r="N71" s="77"/>
      <c r="O71" s="200"/>
      <c r="P71" s="200"/>
      <c r="Q71" s="200"/>
    </row>
    <row r="72" spans="1:26" ht="15.95" customHeight="1" x14ac:dyDescent="0.2">
      <c r="A72" s="154"/>
      <c r="B72" s="154"/>
      <c r="C72" s="193"/>
      <c r="D72" s="561" t="s">
        <v>254</v>
      </c>
      <c r="E72" s="77"/>
      <c r="F72" s="77"/>
      <c r="G72" s="77"/>
      <c r="H72" s="77"/>
      <c r="I72" s="77"/>
      <c r="J72" s="77"/>
      <c r="K72" s="77"/>
      <c r="L72" s="77"/>
      <c r="M72" s="77"/>
      <c r="N72" s="77"/>
      <c r="O72" s="200"/>
      <c r="P72" s="200"/>
      <c r="Q72" s="200"/>
    </row>
    <row r="73" spans="1:26" ht="6.95" customHeight="1" x14ac:dyDescent="0.2">
      <c r="A73" s="154"/>
      <c r="B73" s="154"/>
      <c r="C73" s="154"/>
      <c r="D73" s="77"/>
      <c r="E73" s="77"/>
      <c r="F73" s="77"/>
      <c r="G73" s="77"/>
      <c r="H73" s="77"/>
      <c r="I73" s="77"/>
      <c r="J73" s="77"/>
      <c r="K73" s="77"/>
      <c r="L73" s="77"/>
      <c r="M73" s="77"/>
      <c r="N73" s="77"/>
      <c r="O73" s="200"/>
      <c r="P73" s="200"/>
      <c r="Q73" s="200"/>
    </row>
    <row r="74" spans="1:26" ht="15.95" customHeight="1" x14ac:dyDescent="0.2">
      <c r="D74" s="220" t="s">
        <v>255</v>
      </c>
      <c r="E74" s="440"/>
      <c r="F74" s="440"/>
      <c r="G74" s="440"/>
      <c r="H74" s="440"/>
      <c r="I74" s="440"/>
      <c r="J74" s="440"/>
      <c r="K74" s="440"/>
      <c r="L74" s="237"/>
      <c r="M74" s="237"/>
      <c r="N74" s="236"/>
      <c r="O74" s="236"/>
      <c r="P74" s="236"/>
      <c r="Q74" s="236"/>
      <c r="R74" s="236"/>
      <c r="S74" s="236"/>
      <c r="T74" s="236"/>
      <c r="U74" s="236"/>
      <c r="V74" s="236"/>
      <c r="W74" s="236"/>
      <c r="X74" s="236"/>
      <c r="Y74" s="236"/>
      <c r="Z74" s="236"/>
    </row>
    <row r="75" spans="1:26" ht="15.95" customHeight="1" x14ac:dyDescent="0.2">
      <c r="D75" s="235" t="s">
        <v>242</v>
      </c>
      <c r="E75" s="234"/>
      <c r="F75" s="234"/>
      <c r="G75" s="234"/>
      <c r="H75" s="234"/>
      <c r="I75" s="233"/>
      <c r="J75" s="233"/>
      <c r="K75" s="233"/>
      <c r="L75" s="232">
        <v>2010</v>
      </c>
      <c r="M75" s="232">
        <v>2011</v>
      </c>
      <c r="N75" s="232">
        <v>2012</v>
      </c>
      <c r="O75" s="232">
        <v>2013</v>
      </c>
      <c r="P75" s="232">
        <v>2014</v>
      </c>
      <c r="Q75" s="232">
        <v>2015</v>
      </c>
      <c r="R75" s="232">
        <v>2016</v>
      </c>
      <c r="S75" s="232">
        <v>2017</v>
      </c>
      <c r="T75" s="232">
        <v>2018</v>
      </c>
      <c r="U75" s="232">
        <v>2019</v>
      </c>
      <c r="V75" s="232">
        <v>2020</v>
      </c>
      <c r="W75" s="232">
        <v>2021</v>
      </c>
      <c r="X75" s="232">
        <v>2022</v>
      </c>
      <c r="Y75" s="232">
        <v>2023</v>
      </c>
      <c r="Z75" s="232">
        <v>2024</v>
      </c>
    </row>
    <row r="76" spans="1:26" ht="15.95" customHeight="1" x14ac:dyDescent="0.2">
      <c r="D76" s="247" t="s">
        <v>206</v>
      </c>
      <c r="E76" s="246"/>
      <c r="F76" s="246"/>
      <c r="G76" s="246"/>
      <c r="H76" s="246"/>
      <c r="I76" s="246"/>
      <c r="J76" s="246"/>
      <c r="K76" s="246"/>
      <c r="L76" s="228">
        <v>20</v>
      </c>
      <c r="M76" s="228">
        <v>24</v>
      </c>
      <c r="N76" s="228">
        <v>17</v>
      </c>
      <c r="O76" s="228">
        <v>39</v>
      </c>
      <c r="P76" s="228">
        <v>31</v>
      </c>
      <c r="Q76" s="228">
        <v>27</v>
      </c>
      <c r="R76" s="228">
        <v>27</v>
      </c>
      <c r="S76" s="228">
        <v>34</v>
      </c>
      <c r="T76" s="228">
        <v>20</v>
      </c>
      <c r="U76" s="228">
        <v>20</v>
      </c>
      <c r="V76" s="228">
        <v>20</v>
      </c>
      <c r="W76" s="228">
        <v>25</v>
      </c>
      <c r="X76" s="228">
        <v>24</v>
      </c>
      <c r="Y76" s="228">
        <v>26</v>
      </c>
      <c r="Z76" s="228">
        <v>21</v>
      </c>
    </row>
    <row r="77" spans="1:26" ht="15.95" customHeight="1" x14ac:dyDescent="0.2">
      <c r="D77" s="247" t="s">
        <v>208</v>
      </c>
      <c r="E77" s="256"/>
      <c r="F77" s="256"/>
      <c r="G77" s="256"/>
      <c r="H77" s="424"/>
      <c r="I77" s="424"/>
      <c r="J77" s="424"/>
      <c r="K77" s="424"/>
      <c r="L77" s="225">
        <v>12</v>
      </c>
      <c r="M77" s="225">
        <v>17</v>
      </c>
      <c r="N77" s="225">
        <v>15</v>
      </c>
      <c r="O77" s="225">
        <v>24</v>
      </c>
      <c r="P77" s="225">
        <v>20</v>
      </c>
      <c r="Q77" s="225">
        <v>19</v>
      </c>
      <c r="R77" s="225">
        <v>21</v>
      </c>
      <c r="S77" s="225">
        <v>26</v>
      </c>
      <c r="T77" s="225">
        <v>16</v>
      </c>
      <c r="U77" s="225">
        <v>16</v>
      </c>
      <c r="V77" s="225">
        <v>13</v>
      </c>
      <c r="W77" s="225">
        <v>19</v>
      </c>
      <c r="X77" s="225">
        <v>18</v>
      </c>
      <c r="Y77" s="225">
        <v>21</v>
      </c>
      <c r="Z77" s="225">
        <v>16</v>
      </c>
    </row>
    <row r="78" spans="1:26" ht="15.95" customHeight="1" x14ac:dyDescent="0.2">
      <c r="D78" s="238"/>
      <c r="E78" s="588"/>
      <c r="F78" s="588"/>
      <c r="G78" s="589" t="s">
        <v>243</v>
      </c>
      <c r="H78" s="441"/>
      <c r="I78" s="441"/>
      <c r="J78" s="441"/>
      <c r="K78" s="441"/>
      <c r="L78" s="223">
        <v>0.38700000000000001</v>
      </c>
      <c r="M78" s="223">
        <v>0.38629999999999998</v>
      </c>
      <c r="N78" s="223">
        <v>0.32600000000000001</v>
      </c>
      <c r="O78" s="595" t="s">
        <v>394</v>
      </c>
      <c r="P78" s="595" t="s">
        <v>412</v>
      </c>
      <c r="Q78" s="595" t="s">
        <v>396</v>
      </c>
      <c r="R78" s="595" t="s">
        <v>390</v>
      </c>
      <c r="S78" s="595" t="s">
        <v>422</v>
      </c>
      <c r="T78" s="595" t="s">
        <v>423</v>
      </c>
      <c r="U78" s="595" t="s">
        <v>414</v>
      </c>
      <c r="V78" s="595" t="s">
        <v>424</v>
      </c>
      <c r="W78" s="595" t="s">
        <v>425</v>
      </c>
      <c r="X78" s="595" t="s">
        <v>426</v>
      </c>
      <c r="Y78" s="595" t="s">
        <v>427</v>
      </c>
      <c r="Z78" s="595" t="s">
        <v>428</v>
      </c>
    </row>
    <row r="79" spans="1:26" ht="15.95" customHeight="1" x14ac:dyDescent="0.2">
      <c r="D79" s="168" t="s">
        <v>256</v>
      </c>
      <c r="E79" s="200"/>
      <c r="F79" s="200"/>
      <c r="G79" s="200"/>
      <c r="H79" s="200"/>
      <c r="I79" s="200"/>
      <c r="J79" s="200"/>
      <c r="K79" s="200"/>
      <c r="L79" s="200"/>
      <c r="M79" s="200"/>
      <c r="N79" s="200"/>
      <c r="O79" s="200"/>
      <c r="P79" s="200"/>
      <c r="Q79" s="200"/>
    </row>
    <row r="80" spans="1:26" ht="12" customHeight="1" x14ac:dyDescent="0.2">
      <c r="D80" s="166" t="s">
        <v>245</v>
      </c>
      <c r="E80" s="200"/>
      <c r="F80" s="200"/>
      <c r="G80" s="200"/>
      <c r="H80" s="200"/>
      <c r="I80" s="200"/>
      <c r="J80" s="200"/>
      <c r="K80" s="200"/>
      <c r="L80" s="200"/>
      <c r="M80" s="200"/>
      <c r="N80" s="200"/>
      <c r="O80" s="200"/>
      <c r="P80" s="200"/>
      <c r="Q80" s="200"/>
    </row>
    <row r="81" spans="3:25" ht="15.95" customHeight="1" x14ac:dyDescent="0.2">
      <c r="D81" s="166"/>
      <c r="E81" s="200"/>
      <c r="F81" s="200"/>
      <c r="G81" s="200"/>
      <c r="H81" s="200"/>
      <c r="I81" s="200"/>
      <c r="J81" s="200"/>
      <c r="K81" s="200"/>
      <c r="L81" s="200"/>
      <c r="M81" s="200"/>
      <c r="N81" s="200"/>
      <c r="O81" s="200"/>
      <c r="P81" s="200"/>
      <c r="Q81" s="200"/>
    </row>
    <row r="82" spans="3:25" ht="15.95" customHeight="1" x14ac:dyDescent="0.2">
      <c r="D82" s="210" t="s">
        <v>257</v>
      </c>
      <c r="E82" s="200"/>
      <c r="F82" s="200"/>
      <c r="G82" s="200"/>
      <c r="H82" s="200"/>
      <c r="I82" s="200"/>
      <c r="J82" s="200"/>
      <c r="K82" s="200"/>
      <c r="L82" s="200"/>
      <c r="M82" s="200"/>
      <c r="N82" s="200"/>
      <c r="O82" s="200"/>
      <c r="P82" s="200"/>
      <c r="Q82" s="200"/>
    </row>
    <row r="83" spans="3:25" ht="11.25" customHeight="1" x14ac:dyDescent="0.2">
      <c r="C83" s="221"/>
      <c r="D83" s="222" t="s">
        <v>258</v>
      </c>
      <c r="E83" s="200"/>
      <c r="F83" s="200"/>
      <c r="G83" s="200"/>
      <c r="H83" s="200"/>
      <c r="I83" s="200"/>
      <c r="J83" s="200"/>
      <c r="K83" s="200"/>
      <c r="L83" s="200"/>
      <c r="M83" s="200"/>
      <c r="N83" s="200"/>
      <c r="O83" s="200"/>
      <c r="P83" s="200"/>
      <c r="Q83" s="200"/>
      <c r="R83" s="200"/>
    </row>
    <row r="84" spans="3:25" ht="6.75" customHeight="1" x14ac:dyDescent="0.2">
      <c r="C84" s="221"/>
      <c r="D84" s="222"/>
      <c r="E84" s="200"/>
      <c r="F84" s="200"/>
      <c r="G84" s="200"/>
      <c r="H84" s="200"/>
      <c r="I84" s="200"/>
      <c r="J84" s="200"/>
      <c r="K84" s="200"/>
      <c r="L84" s="200"/>
      <c r="M84" s="200"/>
      <c r="N84" s="200"/>
      <c r="O84" s="200"/>
      <c r="P84" s="200"/>
      <c r="Q84" s="200"/>
      <c r="R84" s="200"/>
    </row>
    <row r="85" spans="3:25" ht="27" customHeight="1" x14ac:dyDescent="0.2">
      <c r="C85" s="221"/>
      <c r="D85" s="590" t="s">
        <v>259</v>
      </c>
      <c r="E85" s="144"/>
      <c r="F85" s="144"/>
      <c r="G85" s="144"/>
      <c r="H85" s="144"/>
      <c r="I85" s="144"/>
      <c r="J85" s="144"/>
      <c r="K85" s="144"/>
      <c r="L85" s="144"/>
      <c r="M85" s="144"/>
      <c r="N85" s="144"/>
      <c r="O85" s="189"/>
      <c r="P85" s="189"/>
      <c r="Q85" s="169"/>
      <c r="R85" s="141"/>
      <c r="S85" s="200"/>
      <c r="T85" s="200"/>
      <c r="U85" s="200"/>
      <c r="V85" s="200"/>
      <c r="W85" s="200"/>
      <c r="X85" s="200"/>
      <c r="Y85" s="200"/>
    </row>
    <row r="86" spans="3:25" ht="15.95" customHeight="1" x14ac:dyDescent="0.2">
      <c r="D86" s="401" t="s">
        <v>230</v>
      </c>
      <c r="E86" s="402"/>
      <c r="F86" s="402"/>
      <c r="G86" s="402"/>
      <c r="H86" s="402"/>
      <c r="I86" s="402"/>
      <c r="J86" s="402"/>
      <c r="K86" s="402"/>
      <c r="L86" s="402"/>
      <c r="M86" s="402"/>
      <c r="N86" s="402"/>
      <c r="O86" s="171" t="s">
        <v>249</v>
      </c>
      <c r="P86" s="171" t="s">
        <v>250</v>
      </c>
      <c r="Q86" s="171" t="s">
        <v>251</v>
      </c>
      <c r="R86" s="200"/>
      <c r="S86" s="200"/>
      <c r="T86" s="200"/>
      <c r="U86" s="200"/>
      <c r="V86" s="200"/>
      <c r="W86" s="200"/>
      <c r="X86" s="200"/>
    </row>
    <row r="87" spans="3:25" ht="15.95" customHeight="1" x14ac:dyDescent="0.2">
      <c r="D87" s="404" t="s">
        <v>231</v>
      </c>
      <c r="E87" s="405"/>
      <c r="F87" s="405"/>
      <c r="G87" s="405"/>
      <c r="H87" s="405"/>
      <c r="I87" s="405"/>
      <c r="J87" s="405"/>
      <c r="K87" s="405"/>
      <c r="L87" s="405"/>
      <c r="M87" s="405"/>
      <c r="N87" s="405"/>
      <c r="O87" s="211">
        <v>14</v>
      </c>
      <c r="P87" s="211">
        <v>8</v>
      </c>
      <c r="Q87" s="160">
        <v>6</v>
      </c>
    </row>
    <row r="88" spans="3:25" ht="15.95" customHeight="1" x14ac:dyDescent="0.2">
      <c r="D88" s="204" t="s">
        <v>233</v>
      </c>
      <c r="E88" s="141"/>
      <c r="F88" s="141"/>
      <c r="G88" s="141"/>
      <c r="H88" s="141"/>
      <c r="I88" s="141"/>
      <c r="J88" s="141"/>
      <c r="K88" s="141"/>
      <c r="L88" s="141"/>
      <c r="M88" s="141"/>
      <c r="N88" s="141"/>
      <c r="O88" s="272">
        <v>7</v>
      </c>
      <c r="P88" s="272">
        <v>3</v>
      </c>
      <c r="Q88" s="271">
        <v>4</v>
      </c>
    </row>
    <row r="89" spans="3:25" ht="15.95" customHeight="1" x14ac:dyDescent="0.2">
      <c r="D89" s="399"/>
      <c r="E89" s="433"/>
      <c r="F89" s="434"/>
      <c r="G89" s="591" t="s">
        <v>118</v>
      </c>
      <c r="H89" s="435"/>
      <c r="I89" s="435"/>
      <c r="J89" s="435"/>
      <c r="K89" s="435"/>
      <c r="L89" s="435"/>
      <c r="M89" s="435"/>
      <c r="N89" s="435"/>
      <c r="O89" s="439">
        <f>SUM(O87:O88)</f>
        <v>21</v>
      </c>
      <c r="P89" s="439">
        <f>SUM(P87:P88)</f>
        <v>11</v>
      </c>
      <c r="Q89" s="438">
        <f>SUM(Q87:Q88)</f>
        <v>10</v>
      </c>
    </row>
    <row r="90" spans="3:25" ht="15.95" customHeight="1" x14ac:dyDescent="0.2">
      <c r="D90" s="166" t="s">
        <v>239</v>
      </c>
    </row>
    <row r="91" spans="3:25" ht="15.95" customHeight="1" x14ac:dyDescent="0.2"/>
    <row r="92" spans="3:25" ht="15.95" customHeight="1" x14ac:dyDescent="0.2"/>
    <row r="93" spans="3:25" ht="15.95" customHeight="1" x14ac:dyDescent="0.2"/>
    <row r="95" spans="3:25" ht="15" customHeight="1" x14ac:dyDescent="0.2"/>
    <row r="96" spans="3:25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  <row r="438" ht="15.95" customHeight="1" x14ac:dyDescent="0.2"/>
    <row r="439" ht="15.95" customHeight="1" x14ac:dyDescent="0.2"/>
    <row r="440" ht="15.95" customHeight="1" x14ac:dyDescent="0.2"/>
    <row r="441" ht="15.95" customHeight="1" x14ac:dyDescent="0.2"/>
    <row r="442" ht="15.95" customHeight="1" x14ac:dyDescent="0.2"/>
    <row r="443" ht="15.95" customHeight="1" x14ac:dyDescent="0.2"/>
    <row r="444" ht="15.95" customHeight="1" x14ac:dyDescent="0.2"/>
    <row r="445" ht="15.95" customHeight="1" x14ac:dyDescent="0.2"/>
    <row r="446" ht="15.95" customHeight="1" x14ac:dyDescent="0.2"/>
    <row r="447" ht="15.95" customHeight="1" x14ac:dyDescent="0.2"/>
    <row r="448" ht="15.95" customHeight="1" x14ac:dyDescent="0.2"/>
    <row r="449" ht="15.95" customHeight="1" x14ac:dyDescent="0.2"/>
    <row r="450" ht="15.95" customHeight="1" x14ac:dyDescent="0.2"/>
    <row r="451" ht="15.95" customHeight="1" x14ac:dyDescent="0.2"/>
    <row r="452" ht="15.95" customHeight="1" x14ac:dyDescent="0.2"/>
    <row r="453" ht="15.95" customHeight="1" x14ac:dyDescent="0.2"/>
    <row r="454" ht="15.95" customHeight="1" x14ac:dyDescent="0.2"/>
    <row r="455" ht="15.95" customHeight="1" x14ac:dyDescent="0.2"/>
    <row r="456" ht="15.95" customHeight="1" x14ac:dyDescent="0.2"/>
    <row r="457" ht="15.95" customHeight="1" x14ac:dyDescent="0.2"/>
    <row r="458" ht="15.95" customHeight="1" x14ac:dyDescent="0.2"/>
    <row r="459" ht="15.95" customHeight="1" x14ac:dyDescent="0.2"/>
    <row r="460" ht="15.95" customHeight="1" x14ac:dyDescent="0.2"/>
    <row r="461" ht="15.95" customHeight="1" x14ac:dyDescent="0.2"/>
    <row r="462" ht="15.95" customHeight="1" x14ac:dyDescent="0.2"/>
    <row r="463" ht="15.95" customHeight="1" x14ac:dyDescent="0.2"/>
    <row r="464" ht="15.95" customHeight="1" x14ac:dyDescent="0.2"/>
    <row r="465" ht="15.95" customHeight="1" x14ac:dyDescent="0.2"/>
    <row r="466" ht="15.95" customHeight="1" x14ac:dyDescent="0.2"/>
    <row r="467" ht="15.95" customHeight="1" x14ac:dyDescent="0.2"/>
    <row r="468" ht="15.95" customHeight="1" x14ac:dyDescent="0.2"/>
    <row r="469" ht="15.95" customHeight="1" x14ac:dyDescent="0.2"/>
    <row r="470" ht="15.95" customHeight="1" x14ac:dyDescent="0.2"/>
    <row r="471" ht="15.95" customHeight="1" x14ac:dyDescent="0.2"/>
    <row r="472" ht="15.95" customHeight="1" x14ac:dyDescent="0.2"/>
    <row r="473" ht="15.95" customHeight="1" x14ac:dyDescent="0.2"/>
    <row r="474" ht="15.95" customHeight="1" x14ac:dyDescent="0.2"/>
    <row r="475" ht="15.95" customHeight="1" x14ac:dyDescent="0.2"/>
    <row r="476" ht="15.95" customHeight="1" x14ac:dyDescent="0.2"/>
    <row r="477" ht="15.95" customHeight="1" x14ac:dyDescent="0.2"/>
    <row r="478" ht="15.95" customHeight="1" x14ac:dyDescent="0.2"/>
    <row r="479" ht="15.95" customHeight="1" x14ac:dyDescent="0.2"/>
    <row r="480" ht="15.95" customHeight="1" x14ac:dyDescent="0.2"/>
    <row r="481" ht="15.95" customHeight="1" x14ac:dyDescent="0.2"/>
    <row r="482" ht="15.95" customHeight="1" x14ac:dyDescent="0.2"/>
    <row r="483" ht="15.95" customHeight="1" x14ac:dyDescent="0.2"/>
    <row r="484" ht="15.95" customHeight="1" x14ac:dyDescent="0.2"/>
    <row r="485" ht="15.95" customHeight="1" x14ac:dyDescent="0.2"/>
    <row r="486" ht="15.95" customHeight="1" x14ac:dyDescent="0.2"/>
    <row r="487" ht="15.95" customHeight="1" x14ac:dyDescent="0.2"/>
    <row r="488" ht="15.95" customHeight="1" x14ac:dyDescent="0.2"/>
    <row r="489" ht="15.95" customHeight="1" x14ac:dyDescent="0.2"/>
    <row r="490" ht="15.95" customHeight="1" x14ac:dyDescent="0.2"/>
    <row r="491" ht="15.95" customHeight="1" x14ac:dyDescent="0.2"/>
    <row r="492" ht="15.95" customHeight="1" x14ac:dyDescent="0.2"/>
    <row r="493" ht="15.95" customHeight="1" x14ac:dyDescent="0.2"/>
    <row r="494" ht="15.95" customHeight="1" x14ac:dyDescent="0.2"/>
    <row r="495" ht="15.95" customHeight="1" x14ac:dyDescent="0.2"/>
    <row r="496" ht="15.95" customHeight="1" x14ac:dyDescent="0.2"/>
    <row r="497" ht="15.95" customHeight="1" x14ac:dyDescent="0.2"/>
    <row r="498" ht="15.95" customHeight="1" x14ac:dyDescent="0.2"/>
    <row r="499" ht="15.95" customHeight="1" x14ac:dyDescent="0.2"/>
    <row r="500" ht="15.95" customHeight="1" x14ac:dyDescent="0.2"/>
    <row r="501" ht="15.95" customHeight="1" x14ac:dyDescent="0.2"/>
    <row r="502" ht="15.95" customHeight="1" x14ac:dyDescent="0.2"/>
    <row r="503" ht="15.95" customHeight="1" x14ac:dyDescent="0.2"/>
    <row r="504" ht="15.95" customHeight="1" x14ac:dyDescent="0.2"/>
    <row r="505" ht="15.95" customHeight="1" x14ac:dyDescent="0.2"/>
    <row r="506" ht="15.95" customHeight="1" x14ac:dyDescent="0.2"/>
    <row r="507" ht="15.95" customHeight="1" x14ac:dyDescent="0.2"/>
    <row r="508" ht="15.95" customHeight="1" x14ac:dyDescent="0.2"/>
    <row r="509" ht="15.95" customHeight="1" x14ac:dyDescent="0.2"/>
    <row r="510" ht="15.95" customHeight="1" x14ac:dyDescent="0.2"/>
    <row r="511" ht="15.95" customHeight="1" x14ac:dyDescent="0.2"/>
    <row r="512" ht="15.95" customHeight="1" x14ac:dyDescent="0.2"/>
    <row r="513" ht="15.95" customHeight="1" x14ac:dyDescent="0.2"/>
    <row r="514" ht="15.95" customHeight="1" x14ac:dyDescent="0.2"/>
    <row r="515" ht="15.95" customHeight="1" x14ac:dyDescent="0.2"/>
  </sheetData>
  <pageMargins left="0.6692913385826772" right="0.47244094488188981" top="0.39370078740157483" bottom="0.6692913385826772" header="0" footer="0"/>
  <pageSetup paperSize="9" scale="98" fitToHeight="0" orientation="portrait" r:id="rId1"/>
  <headerFooter alignWithMargins="0"/>
  <rowBreaks count="1" manualBreakCount="1">
    <brk id="52" min="2" max="25" man="1"/>
  </rowBreaks>
  <ignoredErrors>
    <ignoredError sqref="P28 O37:Z37 O69 O78:Z78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A1:R437"/>
  <sheetViews>
    <sheetView showGridLines="0" zoomScaleNormal="100" workbookViewId="0"/>
  </sheetViews>
  <sheetFormatPr baseColWidth="10" defaultColWidth="9.140625" defaultRowHeight="12" x14ac:dyDescent="0.2"/>
  <cols>
    <col min="1" max="1" width="11.42578125" style="2" customWidth="1"/>
    <col min="2" max="2" width="5.7109375" style="2" customWidth="1"/>
    <col min="3" max="3" width="3.5703125" style="2" customWidth="1"/>
    <col min="4" max="4" width="3.7109375" style="2" customWidth="1"/>
    <col min="5" max="5" width="21.5703125" style="2" customWidth="1"/>
    <col min="6" max="7" width="9.140625" style="2" hidden="1" customWidth="1"/>
    <col min="8" max="9" width="9.42578125" style="2" hidden="1" customWidth="1"/>
    <col min="10" max="10" width="8.85546875" style="2" hidden="1" customWidth="1"/>
    <col min="11" max="17" width="8.85546875" style="2" customWidth="1"/>
    <col min="18" max="16384" width="9.140625" style="2"/>
  </cols>
  <sheetData>
    <row r="1" spans="2:17" s="9" customFormat="1" ht="15.95" customHeight="1" x14ac:dyDescent="0.2">
      <c r="C1" s="597"/>
      <c r="D1" s="597"/>
      <c r="E1" s="597"/>
      <c r="F1" s="597"/>
      <c r="G1" s="597"/>
      <c r="H1" s="597"/>
      <c r="I1" s="597"/>
      <c r="J1" s="597"/>
    </row>
    <row r="2" spans="2:17" s="9" customFormat="1" ht="12" customHeight="1" x14ac:dyDescent="0.2">
      <c r="C2" s="7"/>
      <c r="D2" s="7"/>
      <c r="E2" s="7"/>
      <c r="F2" s="598"/>
      <c r="G2" s="7"/>
      <c r="H2" s="7"/>
      <c r="I2" s="598"/>
      <c r="J2" s="7"/>
      <c r="K2" s="7"/>
      <c r="L2" s="598"/>
      <c r="M2" s="598"/>
    </row>
    <row r="3" spans="2:17" s="9" customFormat="1" ht="12" customHeight="1" x14ac:dyDescent="0.2">
      <c r="C3" s="7"/>
      <c r="D3" s="7"/>
      <c r="E3" s="7"/>
      <c r="F3" s="598"/>
      <c r="G3" s="7"/>
      <c r="H3" s="7"/>
      <c r="I3" s="598"/>
      <c r="J3" s="7"/>
      <c r="K3" s="7"/>
      <c r="L3" s="598"/>
      <c r="M3" s="598"/>
    </row>
    <row r="4" spans="2:17" s="9" customFormat="1" ht="12" customHeight="1" x14ac:dyDescent="0.2">
      <c r="C4" s="7"/>
      <c r="D4" s="7"/>
      <c r="E4" s="7"/>
      <c r="F4" s="598"/>
      <c r="G4" s="7"/>
      <c r="H4" s="7"/>
      <c r="I4" s="598"/>
      <c r="J4" s="7"/>
      <c r="K4" s="7"/>
      <c r="L4" s="598"/>
      <c r="M4" s="598"/>
    </row>
    <row r="5" spans="2:17" ht="24" customHeight="1" x14ac:dyDescent="0.2"/>
    <row r="6" spans="2:17" ht="18" customHeight="1" x14ac:dyDescent="0.2">
      <c r="C6" s="551" t="s">
        <v>49</v>
      </c>
      <c r="D6" s="8"/>
      <c r="E6" s="8"/>
    </row>
    <row r="7" spans="2:17" ht="18" customHeight="1" x14ac:dyDescent="0.2">
      <c r="C7" s="552" t="s">
        <v>260</v>
      </c>
      <c r="D7" s="10"/>
      <c r="E7" s="10"/>
    </row>
    <row r="8" spans="2:17" ht="15.95" customHeight="1" x14ac:dyDescent="0.2">
      <c r="C8" s="4"/>
      <c r="D8" s="4"/>
      <c r="E8" s="4"/>
      <c r="F8" s="4"/>
    </row>
    <row r="9" spans="2:17" ht="15.95" customHeight="1" x14ac:dyDescent="0.2">
      <c r="C9" s="4" t="s">
        <v>89</v>
      </c>
      <c r="D9" s="4"/>
      <c r="E9" s="4"/>
      <c r="F9" s="4"/>
    </row>
    <row r="10" spans="2:17" ht="6.95" customHeight="1" x14ac:dyDescent="0.2">
      <c r="C10" s="4"/>
      <c r="D10" s="4"/>
      <c r="E10" s="4"/>
      <c r="F10" s="4"/>
    </row>
    <row r="11" spans="2:17" ht="15.95" customHeight="1" x14ac:dyDescent="0.2">
      <c r="B11" s="3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2:17" ht="6.95" customHeight="1" x14ac:dyDescent="0.2"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2:17" ht="31.5" customHeight="1" x14ac:dyDescent="0.2">
      <c r="D13" s="344"/>
      <c r="E13" s="345"/>
      <c r="F13" s="345"/>
      <c r="G13" s="345"/>
      <c r="H13" s="345"/>
      <c r="I13" s="345"/>
      <c r="J13" s="345"/>
      <c r="K13" s="69" t="s">
        <v>261</v>
      </c>
      <c r="L13" s="346" t="s">
        <v>23</v>
      </c>
      <c r="M13" s="347" t="s">
        <v>262</v>
      </c>
    </row>
    <row r="14" spans="2:17" ht="15.95" customHeight="1" x14ac:dyDescent="0.2">
      <c r="D14" s="47" t="s">
        <v>263</v>
      </c>
      <c r="E14" s="348"/>
      <c r="F14" s="348"/>
      <c r="G14" s="348"/>
      <c r="H14" s="348"/>
      <c r="I14" s="348"/>
      <c r="J14" s="348"/>
      <c r="K14" s="349">
        <v>1686</v>
      </c>
      <c r="L14" s="350">
        <f>(K14*100)/$K$16</f>
        <v>80.285714285714292</v>
      </c>
      <c r="M14" s="351">
        <f>(K14*100)/2884</f>
        <v>58.460471567267682</v>
      </c>
      <c r="P14" s="70"/>
    </row>
    <row r="15" spans="2:17" ht="15.95" customHeight="1" x14ac:dyDescent="0.2">
      <c r="D15" s="448" t="s">
        <v>264</v>
      </c>
      <c r="E15" s="449"/>
      <c r="F15" s="449"/>
      <c r="G15" s="449"/>
      <c r="H15" s="449"/>
      <c r="I15" s="449"/>
      <c r="J15" s="449"/>
      <c r="K15" s="352">
        <v>414</v>
      </c>
      <c r="L15" s="353">
        <f>(K15*100)/$K$16</f>
        <v>19.714285714285715</v>
      </c>
      <c r="M15" s="354">
        <f>(K15*100)/656</f>
        <v>63.109756097560975</v>
      </c>
      <c r="P15" s="70"/>
    </row>
    <row r="16" spans="2:17" ht="15.95" customHeight="1" x14ac:dyDescent="0.2">
      <c r="D16" s="59"/>
      <c r="E16" s="136" t="s">
        <v>118</v>
      </c>
      <c r="F16" s="136"/>
      <c r="G16" s="136"/>
      <c r="H16" s="31"/>
      <c r="I16" s="31"/>
      <c r="J16" s="31"/>
      <c r="K16" s="23">
        <f>SUM(K14:K15)</f>
        <v>2100</v>
      </c>
      <c r="L16" s="356">
        <f>(K16*100)/$K$16</f>
        <v>100</v>
      </c>
      <c r="M16" s="357">
        <f>(K16*100)/3540</f>
        <v>59.322033898305087</v>
      </c>
    </row>
    <row r="17" spans="3:16" ht="15.95" customHeight="1" x14ac:dyDescent="0.2">
      <c r="D17" s="592" t="s">
        <v>265</v>
      </c>
      <c r="E17" s="17"/>
      <c r="F17" s="358"/>
    </row>
    <row r="18" spans="3:16" ht="15.95" customHeight="1" x14ac:dyDescent="0.2">
      <c r="D18" s="359"/>
      <c r="E18" s="359"/>
      <c r="F18" s="17"/>
    </row>
    <row r="19" spans="3:16" ht="15.95" customHeight="1" x14ac:dyDescent="0.2">
      <c r="C19" s="3"/>
      <c r="D19" s="3"/>
      <c r="E19" s="3"/>
      <c r="F19" s="3"/>
      <c r="G19" s="3"/>
      <c r="H19" s="3"/>
      <c r="I19" s="3"/>
      <c r="J19" s="3"/>
    </row>
    <row r="20" spans="3:16" ht="6.95" customHeight="1" x14ac:dyDescent="0.2">
      <c r="C20" s="3"/>
      <c r="D20" s="3"/>
      <c r="E20" s="3"/>
      <c r="F20" s="3"/>
      <c r="G20" s="3"/>
      <c r="H20" s="3"/>
      <c r="I20" s="3"/>
      <c r="J20" s="3"/>
    </row>
    <row r="21" spans="3:16" ht="27" customHeight="1" x14ac:dyDescent="0.2">
      <c r="C21" s="3"/>
      <c r="D21" s="494"/>
      <c r="E21" s="495"/>
      <c r="F21" s="495"/>
      <c r="G21" s="495"/>
      <c r="H21" s="495"/>
      <c r="I21" s="495"/>
      <c r="J21" s="495"/>
      <c r="K21" s="69" t="s">
        <v>208</v>
      </c>
      <c r="L21" s="96" t="s">
        <v>23</v>
      </c>
    </row>
    <row r="22" spans="3:16" ht="15.95" customHeight="1" x14ac:dyDescent="0.2">
      <c r="C22" s="3"/>
      <c r="D22" s="361" t="s">
        <v>266</v>
      </c>
      <c r="E22" s="362"/>
      <c r="F22" s="362"/>
      <c r="G22" s="362"/>
      <c r="H22" s="444"/>
      <c r="I22" s="362"/>
      <c r="J22" s="362"/>
      <c r="K22" s="349">
        <v>707</v>
      </c>
      <c r="L22" s="350">
        <f>(K22*100)/$K$24</f>
        <v>41.933570581257413</v>
      </c>
      <c r="O22" s="70"/>
      <c r="P22" s="84"/>
    </row>
    <row r="23" spans="3:16" ht="15.95" customHeight="1" x14ac:dyDescent="0.2">
      <c r="C23" s="3"/>
      <c r="D23" s="445" t="s">
        <v>267</v>
      </c>
      <c r="E23" s="446"/>
      <c r="F23" s="446"/>
      <c r="G23" s="446"/>
      <c r="H23" s="447"/>
      <c r="I23" s="446"/>
      <c r="J23" s="446"/>
      <c r="K23" s="352">
        <v>979</v>
      </c>
      <c r="L23" s="360">
        <f>(K23*100)/$K$24</f>
        <v>58.066429418742587</v>
      </c>
      <c r="O23" s="70"/>
    </row>
    <row r="24" spans="3:16" ht="15.95" customHeight="1" x14ac:dyDescent="0.2">
      <c r="C24" s="3"/>
      <c r="D24" s="59"/>
      <c r="E24" s="136" t="s">
        <v>118</v>
      </c>
      <c r="F24" s="136"/>
      <c r="G24" s="136"/>
      <c r="H24" s="31"/>
      <c r="I24" s="136"/>
      <c r="J24" s="136"/>
      <c r="K24" s="355">
        <f>SUM(K22:K23)</f>
        <v>1686</v>
      </c>
      <c r="L24" s="356">
        <f>(K24*100)/$K$24</f>
        <v>100</v>
      </c>
    </row>
    <row r="25" spans="3:16" ht="15.95" customHeight="1" x14ac:dyDescent="0.2">
      <c r="C25" s="3"/>
      <c r="D25" s="592" t="s">
        <v>265</v>
      </c>
      <c r="E25" s="17"/>
      <c r="F25" s="358"/>
    </row>
    <row r="26" spans="3:16" ht="15.95" customHeight="1" x14ac:dyDescent="0.2">
      <c r="C26" s="3"/>
      <c r="D26" s="17"/>
      <c r="E26" s="17"/>
      <c r="F26" s="358"/>
    </row>
    <row r="27" spans="3:16" ht="15.95" customHeight="1" x14ac:dyDescent="0.2">
      <c r="C27" s="3"/>
      <c r="D27" s="17"/>
      <c r="E27" s="17"/>
      <c r="F27" s="358"/>
    </row>
    <row r="28" spans="3:16" ht="6.95" customHeight="1" x14ac:dyDescent="0.2">
      <c r="C28" s="3"/>
      <c r="D28" s="17"/>
      <c r="E28" s="17"/>
      <c r="F28" s="358"/>
    </row>
    <row r="29" spans="3:16" ht="27" customHeight="1" x14ac:dyDescent="0.2">
      <c r="C29" s="3"/>
      <c r="D29" s="494"/>
      <c r="E29" s="495"/>
      <c r="F29" s="495"/>
      <c r="G29" s="495"/>
      <c r="H29" s="495"/>
      <c r="I29" s="495"/>
      <c r="J29" s="495"/>
      <c r="K29" s="69" t="s">
        <v>208</v>
      </c>
      <c r="L29" s="96" t="s">
        <v>23</v>
      </c>
    </row>
    <row r="30" spans="3:16" ht="15.95" customHeight="1" x14ac:dyDescent="0.2">
      <c r="C30" s="3"/>
      <c r="D30" s="537" t="s">
        <v>42</v>
      </c>
      <c r="E30" s="538"/>
      <c r="F30" s="527"/>
      <c r="G30" s="527"/>
      <c r="H30" s="528"/>
      <c r="I30" s="527"/>
      <c r="J30" s="527"/>
      <c r="K30" s="515">
        <v>73</v>
      </c>
      <c r="L30" s="529">
        <f>(K30*100)/$K$24</f>
        <v>4.3297746144721234</v>
      </c>
    </row>
    <row r="31" spans="3:16" ht="15.95" customHeight="1" x14ac:dyDescent="0.2">
      <c r="C31" s="3"/>
      <c r="D31" s="539" t="s">
        <v>43</v>
      </c>
      <c r="E31" s="540"/>
      <c r="F31" s="530"/>
      <c r="G31" s="530"/>
      <c r="H31" s="531"/>
      <c r="I31" s="530"/>
      <c r="J31" s="530"/>
      <c r="K31" s="520">
        <v>367</v>
      </c>
      <c r="L31" s="532">
        <f t="shared" ref="L31:L38" si="0">(K31*100)/$K$24</f>
        <v>21.76749703440095</v>
      </c>
    </row>
    <row r="32" spans="3:16" ht="15.95" customHeight="1" x14ac:dyDescent="0.2">
      <c r="C32" s="3"/>
      <c r="D32" s="539" t="s">
        <v>44</v>
      </c>
      <c r="E32" s="540"/>
      <c r="F32" s="530"/>
      <c r="G32" s="530"/>
      <c r="H32" s="531"/>
      <c r="I32" s="530"/>
      <c r="J32" s="530"/>
      <c r="K32" s="520">
        <v>388</v>
      </c>
      <c r="L32" s="532">
        <f t="shared" si="0"/>
        <v>23.013048635824436</v>
      </c>
    </row>
    <row r="33" spans="3:12" ht="15.95" customHeight="1" x14ac:dyDescent="0.2">
      <c r="C33" s="3"/>
      <c r="D33" s="539" t="s">
        <v>45</v>
      </c>
      <c r="E33" s="540"/>
      <c r="F33" s="530"/>
      <c r="G33" s="530"/>
      <c r="H33" s="531"/>
      <c r="I33" s="530"/>
      <c r="J33" s="530"/>
      <c r="K33" s="520">
        <v>367</v>
      </c>
      <c r="L33" s="532">
        <f t="shared" si="0"/>
        <v>21.76749703440095</v>
      </c>
    </row>
    <row r="34" spans="3:12" ht="15.95" customHeight="1" x14ac:dyDescent="0.2">
      <c r="C34" s="3"/>
      <c r="D34" s="539" t="s">
        <v>46</v>
      </c>
      <c r="E34" s="540"/>
      <c r="F34" s="530"/>
      <c r="G34" s="530"/>
      <c r="H34" s="531"/>
      <c r="I34" s="530"/>
      <c r="J34" s="530"/>
      <c r="K34" s="520">
        <v>236</v>
      </c>
      <c r="L34" s="532">
        <f t="shared" si="0"/>
        <v>13.997627520759194</v>
      </c>
    </row>
    <row r="35" spans="3:12" ht="15.95" customHeight="1" x14ac:dyDescent="0.2">
      <c r="C35" s="3"/>
      <c r="D35" s="539" t="s">
        <v>47</v>
      </c>
      <c r="E35" s="540"/>
      <c r="F35" s="530"/>
      <c r="G35" s="530"/>
      <c r="H35" s="531"/>
      <c r="I35" s="530"/>
      <c r="J35" s="530"/>
      <c r="K35" s="520">
        <v>153</v>
      </c>
      <c r="L35" s="532">
        <f t="shared" si="0"/>
        <v>9.07473309608541</v>
      </c>
    </row>
    <row r="36" spans="3:12" ht="15.95" customHeight="1" x14ac:dyDescent="0.2">
      <c r="C36" s="3"/>
      <c r="D36" s="539" t="s">
        <v>48</v>
      </c>
      <c r="E36" s="540"/>
      <c r="F36" s="530"/>
      <c r="G36" s="530"/>
      <c r="H36" s="531"/>
      <c r="I36" s="530"/>
      <c r="J36" s="530"/>
      <c r="K36" s="520">
        <v>58</v>
      </c>
      <c r="L36" s="532">
        <f t="shared" si="0"/>
        <v>3.4400948991696323</v>
      </c>
    </row>
    <row r="37" spans="3:12" ht="15.95" customHeight="1" x14ac:dyDescent="0.2">
      <c r="C37" s="3"/>
      <c r="D37" s="541" t="s">
        <v>268</v>
      </c>
      <c r="E37" s="542"/>
      <c r="F37" s="533"/>
      <c r="G37" s="533"/>
      <c r="H37" s="534"/>
      <c r="I37" s="533"/>
      <c r="J37" s="533"/>
      <c r="K37" s="535">
        <v>44</v>
      </c>
      <c r="L37" s="536">
        <f t="shared" si="0"/>
        <v>2.6097271648873073</v>
      </c>
    </row>
    <row r="38" spans="3:12" ht="15.95" customHeight="1" x14ac:dyDescent="0.2">
      <c r="C38" s="3"/>
      <c r="D38" s="59"/>
      <c r="E38" s="136" t="s">
        <v>118</v>
      </c>
      <c r="F38" s="136"/>
      <c r="G38" s="136"/>
      <c r="H38" s="31"/>
      <c r="I38" s="136"/>
      <c r="J38" s="136"/>
      <c r="K38" s="355">
        <f>SUM(K30:K37)</f>
        <v>1686</v>
      </c>
      <c r="L38" s="356">
        <f t="shared" si="0"/>
        <v>100</v>
      </c>
    </row>
    <row r="39" spans="3:12" ht="15.95" customHeight="1" x14ac:dyDescent="0.2">
      <c r="C39" s="3"/>
      <c r="D39" s="592" t="s">
        <v>265</v>
      </c>
      <c r="E39" s="17"/>
      <c r="F39" s="358"/>
    </row>
    <row r="40" spans="3:12" ht="15.95" customHeight="1" x14ac:dyDescent="0.2">
      <c r="C40" s="3"/>
      <c r="D40" s="17"/>
      <c r="E40" s="17"/>
      <c r="F40" s="358"/>
    </row>
    <row r="41" spans="3:12" ht="15.95" customHeight="1" x14ac:dyDescent="0.2">
      <c r="C41" s="4" t="s">
        <v>90</v>
      </c>
      <c r="D41" s="17"/>
      <c r="E41" s="17"/>
      <c r="F41" s="358"/>
    </row>
    <row r="42" spans="3:12" ht="6.95" customHeight="1" x14ac:dyDescent="0.2">
      <c r="C42" s="3"/>
      <c r="D42" s="17"/>
      <c r="E42" s="17"/>
      <c r="F42" s="358"/>
    </row>
    <row r="43" spans="3:12" ht="15.95" customHeight="1" x14ac:dyDescent="0.2">
      <c r="C43" s="3"/>
      <c r="D43" s="17"/>
      <c r="E43" s="17"/>
      <c r="F43" s="358"/>
    </row>
    <row r="44" spans="3:12" ht="6.95" customHeight="1" x14ac:dyDescent="0.2">
      <c r="C44" s="3"/>
      <c r="D44" s="17"/>
      <c r="E44" s="17"/>
      <c r="F44" s="358"/>
    </row>
    <row r="45" spans="3:12" ht="33.75" customHeight="1" x14ac:dyDescent="0.2">
      <c r="C45" s="3"/>
      <c r="D45" s="494"/>
      <c r="E45" s="495"/>
      <c r="F45" s="495"/>
      <c r="G45" s="495"/>
      <c r="H45" s="495"/>
      <c r="I45" s="495"/>
      <c r="J45" s="495"/>
      <c r="K45" s="364" t="s">
        <v>269</v>
      </c>
      <c r="L45" s="509" t="s">
        <v>270</v>
      </c>
    </row>
    <row r="46" spans="3:12" ht="15" customHeight="1" x14ac:dyDescent="0.2">
      <c r="C46" s="3"/>
      <c r="D46" s="361" t="s">
        <v>271</v>
      </c>
      <c r="E46" s="362"/>
      <c r="F46" s="362"/>
      <c r="G46" s="362"/>
      <c r="H46" s="444"/>
      <c r="I46" s="362"/>
      <c r="J46" s="362"/>
      <c r="K46" s="349">
        <v>1677</v>
      </c>
      <c r="L46" s="350">
        <f>(K46*100)/$K$48</f>
        <v>95.610034207525658</v>
      </c>
    </row>
    <row r="47" spans="3:12" ht="15" customHeight="1" x14ac:dyDescent="0.2">
      <c r="C47" s="3"/>
      <c r="D47" s="445" t="s">
        <v>272</v>
      </c>
      <c r="E47" s="446"/>
      <c r="F47" s="446"/>
      <c r="G47" s="446"/>
      <c r="H47" s="447"/>
      <c r="I47" s="446"/>
      <c r="J47" s="446"/>
      <c r="K47" s="352">
        <v>77</v>
      </c>
      <c r="L47" s="360">
        <f>(K47*100)/$K$48</f>
        <v>4.389965792474344</v>
      </c>
    </row>
    <row r="48" spans="3:12" ht="15" customHeight="1" x14ac:dyDescent="0.2">
      <c r="C48" s="3"/>
      <c r="D48" s="59"/>
      <c r="E48" s="136" t="s">
        <v>118</v>
      </c>
      <c r="F48" s="136"/>
      <c r="G48" s="136"/>
      <c r="H48" s="31"/>
      <c r="I48" s="136"/>
      <c r="J48" s="136"/>
      <c r="K48" s="355">
        <f>SUM(K46:K47)</f>
        <v>1754</v>
      </c>
      <c r="L48" s="356">
        <f>(K48*100)/$K$48</f>
        <v>100</v>
      </c>
    </row>
    <row r="49" spans="2:15" ht="15" customHeight="1" x14ac:dyDescent="0.2">
      <c r="C49" s="3"/>
      <c r="D49" s="592" t="s">
        <v>265</v>
      </c>
      <c r="E49" s="17"/>
      <c r="F49" s="358"/>
    </row>
    <row r="50" spans="2:15" ht="15" customHeight="1" x14ac:dyDescent="0.2">
      <c r="C50" s="3"/>
      <c r="D50" s="17"/>
      <c r="E50" s="17"/>
      <c r="F50" s="358"/>
    </row>
    <row r="51" spans="2:15" ht="15.95" customHeight="1" x14ac:dyDescent="0.2">
      <c r="B51" s="70"/>
      <c r="D51" s="359"/>
      <c r="E51" s="359"/>
      <c r="F51" s="17"/>
    </row>
    <row r="52" spans="2:15" ht="6.95" customHeight="1" x14ac:dyDescent="0.2">
      <c r="C52" s="3"/>
      <c r="D52" s="3"/>
      <c r="E52" s="3"/>
      <c r="F52" s="3"/>
      <c r="G52" s="3"/>
      <c r="H52" s="3"/>
    </row>
    <row r="53" spans="2:15" ht="34.5" customHeight="1" x14ac:dyDescent="0.2">
      <c r="D53" s="344"/>
      <c r="E53" s="345"/>
      <c r="F53" s="345"/>
      <c r="G53" s="345"/>
      <c r="H53" s="345"/>
      <c r="I53" s="345"/>
      <c r="J53" s="345"/>
      <c r="K53" s="364" t="s">
        <v>269</v>
      </c>
      <c r="L53" s="509" t="s">
        <v>270</v>
      </c>
      <c r="O53" s="70"/>
    </row>
    <row r="54" spans="2:15" ht="15" customHeight="1" x14ac:dyDescent="0.2">
      <c r="D54" s="99" t="s">
        <v>273</v>
      </c>
      <c r="E54" s="365"/>
      <c r="F54" s="365"/>
      <c r="G54" s="365"/>
      <c r="H54" s="365"/>
      <c r="I54" s="365"/>
      <c r="J54" s="365"/>
      <c r="K54" s="349">
        <v>1092</v>
      </c>
      <c r="L54" s="366">
        <f>(K54*100)/$K$58</f>
        <v>62.257696693272521</v>
      </c>
      <c r="O54" s="70"/>
    </row>
    <row r="55" spans="2:15" ht="15" customHeight="1" x14ac:dyDescent="0.2">
      <c r="D55" s="110" t="s">
        <v>274</v>
      </c>
      <c r="E55" s="367"/>
      <c r="F55" s="367"/>
      <c r="G55" s="367"/>
      <c r="H55" s="367"/>
      <c r="I55" s="367"/>
      <c r="J55" s="367"/>
      <c r="K55" s="368">
        <v>173</v>
      </c>
      <c r="L55" s="369">
        <f>(K55*100)/$K$58</f>
        <v>9.8631698973774231</v>
      </c>
    </row>
    <row r="56" spans="2:15" ht="15" customHeight="1" x14ac:dyDescent="0.2">
      <c r="D56" s="370" t="s">
        <v>275</v>
      </c>
      <c r="E56" s="371"/>
      <c r="F56" s="371"/>
      <c r="G56" s="371"/>
      <c r="H56" s="371"/>
      <c r="I56" s="371"/>
      <c r="J56" s="371"/>
      <c r="K56" s="372">
        <v>241</v>
      </c>
      <c r="L56" s="369">
        <f>(K56*100)/$K$58</f>
        <v>13.740022805017103</v>
      </c>
    </row>
    <row r="57" spans="2:15" ht="15" customHeight="1" x14ac:dyDescent="0.2">
      <c r="D57" s="47" t="s">
        <v>276</v>
      </c>
      <c r="E57" s="348"/>
      <c r="F57" s="348"/>
      <c r="G57" s="348"/>
      <c r="H57" s="348"/>
      <c r="I57" s="348"/>
      <c r="J57" s="348"/>
      <c r="K57" s="373">
        <v>248</v>
      </c>
      <c r="L57" s="374">
        <f>(K57*100)/$K$58</f>
        <v>14.139110604332954</v>
      </c>
    </row>
    <row r="58" spans="2:15" ht="15" customHeight="1" x14ac:dyDescent="0.2">
      <c r="D58" s="59"/>
      <c r="E58" s="136" t="s">
        <v>118</v>
      </c>
      <c r="F58" s="136"/>
      <c r="G58" s="136"/>
      <c r="H58" s="31"/>
      <c r="I58" s="31"/>
      <c r="J58" s="31"/>
      <c r="K58" s="23">
        <f>SUM(K54:K57)</f>
        <v>1754</v>
      </c>
      <c r="L58" s="375">
        <f>(K58*100)/$K$58</f>
        <v>100</v>
      </c>
    </row>
    <row r="59" spans="2:15" ht="15" customHeight="1" x14ac:dyDescent="0.2">
      <c r="D59" s="592" t="s">
        <v>265</v>
      </c>
      <c r="E59" s="320"/>
    </row>
    <row r="60" spans="2:15" ht="15" customHeight="1" x14ac:dyDescent="0.2">
      <c r="D60" s="17"/>
      <c r="E60" s="320"/>
    </row>
    <row r="61" spans="2:15" ht="15.95" customHeight="1" x14ac:dyDescent="0.2">
      <c r="D61" s="17"/>
      <c r="E61" s="320"/>
    </row>
    <row r="62" spans="2:15" ht="6.95" customHeight="1" x14ac:dyDescent="0.2">
      <c r="D62" s="17"/>
      <c r="E62" s="320"/>
    </row>
    <row r="63" spans="2:15" ht="34.5" customHeight="1" x14ac:dyDescent="0.2">
      <c r="D63" s="344"/>
      <c r="E63" s="345"/>
      <c r="F63" s="345"/>
      <c r="G63" s="345"/>
      <c r="H63" s="345"/>
      <c r="I63" s="345"/>
      <c r="J63" s="345"/>
      <c r="K63" s="496"/>
      <c r="L63" s="364" t="s">
        <v>269</v>
      </c>
      <c r="M63" s="509" t="s">
        <v>270</v>
      </c>
    </row>
    <row r="64" spans="2:15" ht="15" customHeight="1" x14ac:dyDescent="0.2">
      <c r="D64" s="512" t="s">
        <v>277</v>
      </c>
      <c r="E64" s="513"/>
      <c r="F64" s="513"/>
      <c r="G64" s="513"/>
      <c r="H64" s="513"/>
      <c r="I64" s="513"/>
      <c r="J64" s="513"/>
      <c r="K64" s="514"/>
      <c r="L64" s="515">
        <v>409</v>
      </c>
      <c r="M64" s="516">
        <f t="shared" ref="M64:M79" si="1">(L64*100)/$L$79</f>
        <v>23.318129988597491</v>
      </c>
    </row>
    <row r="65" spans="4:13" ht="15" customHeight="1" x14ac:dyDescent="0.2">
      <c r="D65" s="517" t="s">
        <v>278</v>
      </c>
      <c r="E65" s="518"/>
      <c r="F65" s="518"/>
      <c r="G65" s="518"/>
      <c r="H65" s="518"/>
      <c r="I65" s="518"/>
      <c r="J65" s="518"/>
      <c r="K65" s="519"/>
      <c r="L65" s="520">
        <v>470</v>
      </c>
      <c r="M65" s="521">
        <f t="shared" si="1"/>
        <v>26.795895096921324</v>
      </c>
    </row>
    <row r="66" spans="4:13" ht="15" customHeight="1" x14ac:dyDescent="0.2">
      <c r="D66" s="517" t="s">
        <v>279</v>
      </c>
      <c r="E66" s="518"/>
      <c r="F66" s="518"/>
      <c r="G66" s="518"/>
      <c r="H66" s="518"/>
      <c r="I66" s="518"/>
      <c r="J66" s="518"/>
      <c r="K66" s="519"/>
      <c r="L66" s="520">
        <v>458</v>
      </c>
      <c r="M66" s="521">
        <f t="shared" si="1"/>
        <v>26.111744583808438</v>
      </c>
    </row>
    <row r="67" spans="4:13" ht="15" customHeight="1" x14ac:dyDescent="0.2">
      <c r="D67" s="517" t="s">
        <v>15</v>
      </c>
      <c r="E67" s="518"/>
      <c r="F67" s="518"/>
      <c r="G67" s="518"/>
      <c r="H67" s="518"/>
      <c r="I67" s="518"/>
      <c r="J67" s="518"/>
      <c r="K67" s="519"/>
      <c r="L67" s="520">
        <v>85</v>
      </c>
      <c r="M67" s="521">
        <f t="shared" si="1"/>
        <v>4.8460661345496012</v>
      </c>
    </row>
    <row r="68" spans="4:13" ht="15" customHeight="1" x14ac:dyDescent="0.2">
      <c r="D68" s="517" t="s">
        <v>280</v>
      </c>
      <c r="E68" s="518"/>
      <c r="F68" s="518"/>
      <c r="G68" s="518"/>
      <c r="H68" s="518"/>
      <c r="I68" s="518"/>
      <c r="J68" s="518"/>
      <c r="K68" s="519"/>
      <c r="L68" s="520">
        <v>50</v>
      </c>
      <c r="M68" s="521">
        <f t="shared" si="1"/>
        <v>2.8506271379703536</v>
      </c>
    </row>
    <row r="69" spans="4:13" ht="15" customHeight="1" x14ac:dyDescent="0.2">
      <c r="D69" s="517" t="s">
        <v>281</v>
      </c>
      <c r="E69" s="518"/>
      <c r="F69" s="518"/>
      <c r="G69" s="518"/>
      <c r="H69" s="518"/>
      <c r="I69" s="518"/>
      <c r="J69" s="518"/>
      <c r="K69" s="519"/>
      <c r="L69" s="520">
        <v>132</v>
      </c>
      <c r="M69" s="521">
        <f t="shared" si="1"/>
        <v>7.5256556442417333</v>
      </c>
    </row>
    <row r="70" spans="4:13" ht="15" customHeight="1" x14ac:dyDescent="0.2">
      <c r="D70" s="517" t="s">
        <v>282</v>
      </c>
      <c r="E70" s="518"/>
      <c r="F70" s="518"/>
      <c r="G70" s="518"/>
      <c r="H70" s="518"/>
      <c r="I70" s="518"/>
      <c r="J70" s="518"/>
      <c r="K70" s="519"/>
      <c r="L70" s="520">
        <v>36</v>
      </c>
      <c r="M70" s="521">
        <f t="shared" si="1"/>
        <v>2.0524515393386547</v>
      </c>
    </row>
    <row r="71" spans="4:13" ht="15" customHeight="1" x14ac:dyDescent="0.2">
      <c r="D71" s="517" t="s">
        <v>283</v>
      </c>
      <c r="E71" s="518"/>
      <c r="F71" s="518"/>
      <c r="G71" s="518"/>
      <c r="H71" s="518"/>
      <c r="I71" s="518"/>
      <c r="J71" s="518"/>
      <c r="K71" s="519"/>
      <c r="L71" s="520">
        <v>35</v>
      </c>
      <c r="M71" s="521">
        <f t="shared" si="1"/>
        <v>1.9954389965792474</v>
      </c>
    </row>
    <row r="72" spans="4:13" ht="15" customHeight="1" x14ac:dyDescent="0.2">
      <c r="D72" s="517" t="s">
        <v>284</v>
      </c>
      <c r="E72" s="518"/>
      <c r="F72" s="518"/>
      <c r="G72" s="518"/>
      <c r="H72" s="518"/>
      <c r="I72" s="518"/>
      <c r="J72" s="518"/>
      <c r="K72" s="519"/>
      <c r="L72" s="520">
        <v>22</v>
      </c>
      <c r="M72" s="521">
        <f t="shared" si="1"/>
        <v>1.2542759407069555</v>
      </c>
    </row>
    <row r="73" spans="4:13" ht="15" customHeight="1" x14ac:dyDescent="0.2">
      <c r="D73" s="517" t="s">
        <v>285</v>
      </c>
      <c r="E73" s="518"/>
      <c r="F73" s="518"/>
      <c r="G73" s="518"/>
      <c r="H73" s="518"/>
      <c r="I73" s="518"/>
      <c r="J73" s="518"/>
      <c r="K73" s="519"/>
      <c r="L73" s="520">
        <v>6</v>
      </c>
      <c r="M73" s="521">
        <f t="shared" si="1"/>
        <v>0.34207525655644244</v>
      </c>
    </row>
    <row r="74" spans="4:13" ht="15" customHeight="1" x14ac:dyDescent="0.2">
      <c r="D74" s="517" t="s">
        <v>286</v>
      </c>
      <c r="E74" s="518"/>
      <c r="F74" s="518"/>
      <c r="G74" s="518"/>
      <c r="H74" s="518"/>
      <c r="I74" s="518"/>
      <c r="J74" s="518"/>
      <c r="K74" s="519"/>
      <c r="L74" s="520">
        <v>10</v>
      </c>
      <c r="M74" s="521">
        <f t="shared" si="1"/>
        <v>0.5701254275940707</v>
      </c>
    </row>
    <row r="75" spans="4:13" ht="15" customHeight="1" x14ac:dyDescent="0.2">
      <c r="D75" s="517" t="s">
        <v>290</v>
      </c>
      <c r="E75" s="518"/>
      <c r="F75" s="518"/>
      <c r="G75" s="518"/>
      <c r="H75" s="518"/>
      <c r="I75" s="518"/>
      <c r="J75" s="518"/>
      <c r="K75" s="519"/>
      <c r="L75" s="520">
        <v>32</v>
      </c>
      <c r="M75" s="521">
        <f t="shared" si="1"/>
        <v>1.8244013683010263</v>
      </c>
    </row>
    <row r="76" spans="4:13" ht="15" customHeight="1" x14ac:dyDescent="0.2">
      <c r="D76" s="517" t="s">
        <v>287</v>
      </c>
      <c r="E76" s="518"/>
      <c r="F76" s="518"/>
      <c r="G76" s="518"/>
      <c r="H76" s="518"/>
      <c r="I76" s="518"/>
      <c r="J76" s="518"/>
      <c r="K76" s="519"/>
      <c r="L76" s="520">
        <v>6</v>
      </c>
      <c r="M76" s="521">
        <f t="shared" si="1"/>
        <v>0.34207525655644244</v>
      </c>
    </row>
    <row r="77" spans="4:13" ht="15" customHeight="1" x14ac:dyDescent="0.2">
      <c r="D77" s="517" t="s">
        <v>288</v>
      </c>
      <c r="E77" s="518"/>
      <c r="F77" s="518"/>
      <c r="G77" s="518"/>
      <c r="H77" s="518"/>
      <c r="I77" s="518"/>
      <c r="J77" s="518"/>
      <c r="K77" s="519"/>
      <c r="L77" s="520">
        <v>2</v>
      </c>
      <c r="M77" s="521">
        <f t="shared" si="1"/>
        <v>0.11402508551881414</v>
      </c>
    </row>
    <row r="78" spans="4:13" ht="15" customHeight="1" x14ac:dyDescent="0.2">
      <c r="D78" s="517" t="s">
        <v>289</v>
      </c>
      <c r="E78" s="518"/>
      <c r="F78" s="518"/>
      <c r="G78" s="518"/>
      <c r="H78" s="518"/>
      <c r="I78" s="518"/>
      <c r="J78" s="518"/>
      <c r="K78" s="519"/>
      <c r="L78" s="520">
        <v>1</v>
      </c>
      <c r="M78" s="521">
        <f t="shared" si="1"/>
        <v>5.7012542759407071E-2</v>
      </c>
    </row>
    <row r="79" spans="4:13" ht="15" customHeight="1" x14ac:dyDescent="0.2">
      <c r="D79" s="59"/>
      <c r="E79" s="136"/>
      <c r="F79" s="136"/>
      <c r="G79" s="136"/>
      <c r="H79" s="31"/>
      <c r="I79" s="31"/>
      <c r="J79" s="136"/>
      <c r="K79" s="42" t="s">
        <v>118</v>
      </c>
      <c r="L79" s="23">
        <f>SUM(L64:L78)</f>
        <v>1754</v>
      </c>
      <c r="M79" s="375">
        <f t="shared" si="1"/>
        <v>100</v>
      </c>
    </row>
    <row r="80" spans="4:13" ht="15" customHeight="1" x14ac:dyDescent="0.2">
      <c r="D80" s="592" t="s">
        <v>265</v>
      </c>
      <c r="E80" s="320"/>
    </row>
    <row r="81" spans="3:14" ht="15" customHeight="1" x14ac:dyDescent="0.2">
      <c r="D81" s="17"/>
      <c r="E81" s="17"/>
    </row>
    <row r="82" spans="3:14" ht="15.95" customHeight="1" x14ac:dyDescent="0.2">
      <c r="C82" s="4" t="s">
        <v>291</v>
      </c>
      <c r="D82" s="17"/>
      <c r="E82" s="17"/>
    </row>
    <row r="83" spans="3:14" ht="6.95" customHeight="1" x14ac:dyDescent="0.2">
      <c r="D83" s="17"/>
      <c r="E83" s="17"/>
    </row>
    <row r="84" spans="3:14" ht="15.95" customHeight="1" x14ac:dyDescent="0.2"/>
    <row r="85" spans="3:14" ht="6.95" customHeight="1" x14ac:dyDescent="0.2"/>
    <row r="86" spans="3:14" s="376" customFormat="1" ht="34.5" customHeight="1" x14ac:dyDescent="0.2">
      <c r="D86" s="500"/>
      <c r="E86" s="501"/>
      <c r="F86" s="501"/>
      <c r="G86" s="501"/>
      <c r="H86" s="501"/>
      <c r="I86" s="501"/>
      <c r="J86" s="501"/>
      <c r="K86" s="501"/>
      <c r="L86" s="502"/>
      <c r="M86" s="69" t="s">
        <v>292</v>
      </c>
      <c r="N86" s="69" t="s">
        <v>293</v>
      </c>
    </row>
    <row r="87" spans="3:14" ht="15.95" customHeight="1" x14ac:dyDescent="0.2">
      <c r="C87" s="70"/>
      <c r="D87" s="497" t="s">
        <v>294</v>
      </c>
      <c r="E87" s="498"/>
      <c r="F87" s="499"/>
      <c r="G87" s="450"/>
      <c r="H87" s="450"/>
      <c r="I87" s="450"/>
      <c r="J87" s="450"/>
      <c r="K87" s="450"/>
      <c r="L87" s="450"/>
      <c r="M87" s="452">
        <f>SUM(M88:M90)</f>
        <v>361</v>
      </c>
      <c r="N87" s="378">
        <f t="shared" ref="N87:N121" si="2">M87/$M$142</f>
        <v>4.4562399703740277E-2</v>
      </c>
    </row>
    <row r="88" spans="3:14" ht="15.95" customHeight="1" x14ac:dyDescent="0.2">
      <c r="C88" s="70"/>
      <c r="D88" s="379" t="s">
        <v>295</v>
      </c>
      <c r="E88" s="380"/>
      <c r="F88" s="381"/>
      <c r="G88" s="391"/>
      <c r="H88" s="391"/>
      <c r="I88" s="391"/>
      <c r="J88" s="391"/>
      <c r="K88" s="391"/>
      <c r="L88" s="382"/>
      <c r="M88" s="368">
        <v>90</v>
      </c>
      <c r="N88" s="383">
        <f t="shared" si="2"/>
        <v>1.1109739538328601E-2</v>
      </c>
    </row>
    <row r="89" spans="3:14" ht="15.95" customHeight="1" x14ac:dyDescent="0.2">
      <c r="C89" s="70"/>
      <c r="D89" s="379" t="s">
        <v>296</v>
      </c>
      <c r="E89" s="380"/>
      <c r="F89" s="381"/>
      <c r="G89" s="391"/>
      <c r="H89" s="391"/>
      <c r="I89" s="391"/>
      <c r="J89" s="391"/>
      <c r="K89" s="391"/>
      <c r="L89" s="382"/>
      <c r="M89" s="368">
        <v>99</v>
      </c>
      <c r="N89" s="383">
        <f t="shared" si="2"/>
        <v>1.2220713492161462E-2</v>
      </c>
    </row>
    <row r="90" spans="3:14" ht="15.95" customHeight="1" x14ac:dyDescent="0.2">
      <c r="C90" s="70"/>
      <c r="D90" s="379" t="s">
        <v>297</v>
      </c>
      <c r="E90" s="380"/>
      <c r="F90" s="384"/>
      <c r="G90" s="391"/>
      <c r="H90" s="391"/>
      <c r="I90" s="391"/>
      <c r="J90" s="391"/>
      <c r="K90" s="391"/>
      <c r="L90" s="382"/>
      <c r="M90" s="368">
        <v>172</v>
      </c>
      <c r="N90" s="383">
        <f t="shared" si="2"/>
        <v>2.1231946673250218E-2</v>
      </c>
    </row>
    <row r="91" spans="3:14" ht="15.95" customHeight="1" x14ac:dyDescent="0.2">
      <c r="C91" s="70"/>
      <c r="D91" s="385" t="s">
        <v>298</v>
      </c>
      <c r="E91" s="386"/>
      <c r="F91" s="387"/>
      <c r="G91" s="450"/>
      <c r="H91" s="450"/>
      <c r="I91" s="450"/>
      <c r="J91" s="450"/>
      <c r="K91" s="450"/>
      <c r="L91" s="377"/>
      <c r="M91" s="453">
        <v>417</v>
      </c>
      <c r="N91" s="388">
        <f t="shared" si="2"/>
        <v>5.1475126527589184E-2</v>
      </c>
    </row>
    <row r="92" spans="3:14" ht="15.95" customHeight="1" x14ac:dyDescent="0.2">
      <c r="C92" s="70"/>
      <c r="D92" s="385" t="s">
        <v>299</v>
      </c>
      <c r="E92" s="386"/>
      <c r="F92" s="387"/>
      <c r="G92" s="450"/>
      <c r="H92" s="450"/>
      <c r="I92" s="450"/>
      <c r="J92" s="450"/>
      <c r="K92" s="450"/>
      <c r="L92" s="377"/>
      <c r="M92" s="454">
        <v>550</v>
      </c>
      <c r="N92" s="388">
        <f t="shared" si="2"/>
        <v>6.7892852734230347E-2</v>
      </c>
    </row>
    <row r="93" spans="3:14" ht="15.95" customHeight="1" x14ac:dyDescent="0.2">
      <c r="C93" s="70"/>
      <c r="D93" s="385" t="s">
        <v>300</v>
      </c>
      <c r="E93" s="386"/>
      <c r="F93" s="387"/>
      <c r="G93" s="450"/>
      <c r="H93" s="450"/>
      <c r="I93" s="450"/>
      <c r="J93" s="450"/>
      <c r="K93" s="450"/>
      <c r="L93" s="377"/>
      <c r="M93" s="455">
        <v>1458</v>
      </c>
      <c r="N93" s="388">
        <f t="shared" si="2"/>
        <v>0.17997778052092334</v>
      </c>
    </row>
    <row r="94" spans="3:14" ht="15.95" customHeight="1" x14ac:dyDescent="0.2">
      <c r="C94" s="70"/>
      <c r="D94" s="385" t="s">
        <v>301</v>
      </c>
      <c r="E94" s="386"/>
      <c r="F94" s="387"/>
      <c r="G94" s="450"/>
      <c r="H94" s="450"/>
      <c r="I94" s="450"/>
      <c r="J94" s="450"/>
      <c r="K94" s="450"/>
      <c r="L94" s="377"/>
      <c r="M94" s="454">
        <v>33</v>
      </c>
      <c r="N94" s="388">
        <f t="shared" si="2"/>
        <v>4.0735711640538207E-3</v>
      </c>
    </row>
    <row r="95" spans="3:14" ht="15.95" customHeight="1" x14ac:dyDescent="0.2">
      <c r="C95" s="70"/>
      <c r="D95" s="385" t="s">
        <v>302</v>
      </c>
      <c r="E95" s="386"/>
      <c r="F95" s="387"/>
      <c r="G95" s="450"/>
      <c r="H95" s="450"/>
      <c r="I95" s="450"/>
      <c r="J95" s="450"/>
      <c r="K95" s="450"/>
      <c r="L95" s="377"/>
      <c r="M95" s="454">
        <v>56</v>
      </c>
      <c r="N95" s="388">
        <f t="shared" si="2"/>
        <v>6.9127268238489076E-3</v>
      </c>
    </row>
    <row r="96" spans="3:14" ht="15.95" customHeight="1" x14ac:dyDescent="0.2">
      <c r="C96" s="70"/>
      <c r="D96" s="389" t="s">
        <v>303</v>
      </c>
      <c r="E96" s="390"/>
      <c r="F96" s="391"/>
      <c r="G96" s="391"/>
      <c r="H96" s="391"/>
      <c r="I96" s="391"/>
      <c r="J96" s="391"/>
      <c r="K96" s="391"/>
      <c r="L96" s="382"/>
      <c r="M96" s="115">
        <v>12</v>
      </c>
      <c r="N96" s="383">
        <f t="shared" si="2"/>
        <v>1.4812986051104802E-3</v>
      </c>
    </row>
    <row r="97" spans="1:18" ht="15.95" customHeight="1" x14ac:dyDescent="0.2">
      <c r="A97" s="2" t="s">
        <v>17</v>
      </c>
      <c r="C97" s="70"/>
      <c r="D97" s="389" t="s">
        <v>304</v>
      </c>
      <c r="E97" s="390"/>
      <c r="F97" s="391"/>
      <c r="G97" s="391"/>
      <c r="H97" s="391"/>
      <c r="I97" s="391"/>
      <c r="J97" s="391"/>
      <c r="K97" s="391"/>
      <c r="L97" s="382"/>
      <c r="M97" s="115">
        <v>44</v>
      </c>
      <c r="N97" s="383">
        <f t="shared" si="2"/>
        <v>5.431428218738427E-3</v>
      </c>
    </row>
    <row r="98" spans="1:18" ht="15.95" customHeight="1" x14ac:dyDescent="0.2">
      <c r="C98" s="70"/>
      <c r="D98" s="385" t="s">
        <v>305</v>
      </c>
      <c r="E98" s="386"/>
      <c r="F98" s="387"/>
      <c r="G98" s="450"/>
      <c r="H98" s="450"/>
      <c r="I98" s="450"/>
      <c r="J98" s="450"/>
      <c r="K98" s="450"/>
      <c r="L98" s="377"/>
      <c r="M98" s="454">
        <v>443</v>
      </c>
      <c r="N98" s="388">
        <f t="shared" si="2"/>
        <v>5.4684606838661894E-2</v>
      </c>
    </row>
    <row r="99" spans="1:18" ht="15.95" customHeight="1" x14ac:dyDescent="0.2">
      <c r="C99" s="70"/>
      <c r="D99" s="385" t="s">
        <v>306</v>
      </c>
      <c r="E99" s="386"/>
      <c r="F99" s="387"/>
      <c r="G99" s="450"/>
      <c r="H99" s="450"/>
      <c r="I99" s="450"/>
      <c r="J99" s="450"/>
      <c r="K99" s="450"/>
      <c r="L99" s="377"/>
      <c r="M99" s="454">
        <v>178</v>
      </c>
      <c r="N99" s="388">
        <f t="shared" si="2"/>
        <v>2.1972595975805455E-2</v>
      </c>
    </row>
    <row r="100" spans="1:18" ht="15.95" customHeight="1" x14ac:dyDescent="0.2">
      <c r="C100" s="70"/>
      <c r="D100" s="385" t="s">
        <v>307</v>
      </c>
      <c r="E100" s="386"/>
      <c r="F100" s="387"/>
      <c r="G100" s="450"/>
      <c r="H100" s="450"/>
      <c r="I100" s="450"/>
      <c r="J100" s="450"/>
      <c r="K100" s="450"/>
      <c r="L100" s="377"/>
      <c r="M100" s="455">
        <v>2398</v>
      </c>
      <c r="N100" s="388">
        <f t="shared" si="2"/>
        <v>0.29601283792124428</v>
      </c>
    </row>
    <row r="101" spans="1:18" ht="15.95" customHeight="1" x14ac:dyDescent="0.2">
      <c r="C101" s="70"/>
      <c r="D101" s="389" t="s">
        <v>308</v>
      </c>
      <c r="E101" s="390"/>
      <c r="F101" s="391"/>
      <c r="G101" s="391"/>
      <c r="H101" s="391"/>
      <c r="I101" s="391"/>
      <c r="J101" s="391"/>
      <c r="K101" s="391"/>
      <c r="L101" s="382"/>
      <c r="M101" s="115">
        <v>368</v>
      </c>
      <c r="N101" s="383">
        <f t="shared" si="2"/>
        <v>4.5426490556721391E-2</v>
      </c>
    </row>
    <row r="102" spans="1:18" ht="15.95" customHeight="1" x14ac:dyDescent="0.2">
      <c r="C102" s="70"/>
      <c r="D102" s="389" t="s">
        <v>309</v>
      </c>
      <c r="E102" s="390"/>
      <c r="F102" s="391"/>
      <c r="G102" s="391"/>
      <c r="H102" s="391"/>
      <c r="I102" s="391"/>
      <c r="J102" s="391"/>
      <c r="K102" s="391"/>
      <c r="L102" s="382"/>
      <c r="M102" s="456">
        <v>1264</v>
      </c>
      <c r="N102" s="383">
        <f t="shared" si="2"/>
        <v>0.15603011973830391</v>
      </c>
      <c r="R102" s="70"/>
    </row>
    <row r="103" spans="1:18" ht="15.95" customHeight="1" x14ac:dyDescent="0.2">
      <c r="C103" s="70"/>
      <c r="D103" s="389" t="s">
        <v>310</v>
      </c>
      <c r="E103" s="390"/>
      <c r="F103" s="391"/>
      <c r="G103" s="391"/>
      <c r="H103" s="391"/>
      <c r="I103" s="391"/>
      <c r="J103" s="391"/>
      <c r="K103" s="391"/>
      <c r="L103" s="382"/>
      <c r="M103" s="115">
        <v>428</v>
      </c>
      <c r="N103" s="383">
        <f t="shared" si="2"/>
        <v>5.2832983582273792E-2</v>
      </c>
    </row>
    <row r="104" spans="1:18" ht="15.95" customHeight="1" x14ac:dyDescent="0.2">
      <c r="C104" s="70"/>
      <c r="D104" s="389" t="s">
        <v>311</v>
      </c>
      <c r="E104" s="390"/>
      <c r="F104" s="390"/>
      <c r="G104" s="391"/>
      <c r="H104" s="391"/>
      <c r="I104" s="391"/>
      <c r="J104" s="391"/>
      <c r="K104" s="391"/>
      <c r="L104" s="382"/>
      <c r="M104" s="115">
        <v>44</v>
      </c>
      <c r="N104" s="383">
        <f t="shared" si="2"/>
        <v>5.431428218738427E-3</v>
      </c>
    </row>
    <row r="105" spans="1:18" ht="15.95" customHeight="1" x14ac:dyDescent="0.2">
      <c r="C105" s="70"/>
      <c r="D105" s="389" t="s">
        <v>312</v>
      </c>
      <c r="E105" s="390"/>
      <c r="F105" s="390"/>
      <c r="G105" s="391"/>
      <c r="H105" s="391"/>
      <c r="I105" s="391"/>
      <c r="J105" s="391"/>
      <c r="K105" s="391"/>
      <c r="L105" s="382"/>
      <c r="M105" s="115">
        <v>53</v>
      </c>
      <c r="N105" s="383">
        <f t="shared" si="2"/>
        <v>6.5424021725712872E-3</v>
      </c>
    </row>
    <row r="106" spans="1:18" ht="15.95" customHeight="1" x14ac:dyDescent="0.2">
      <c r="C106" s="70"/>
      <c r="D106" s="389" t="s">
        <v>313</v>
      </c>
      <c r="E106" s="390"/>
      <c r="F106" s="390"/>
      <c r="G106" s="391"/>
      <c r="H106" s="391"/>
      <c r="I106" s="391"/>
      <c r="J106" s="391"/>
      <c r="K106" s="391"/>
      <c r="L106" s="382"/>
      <c r="M106" s="115">
        <v>2</v>
      </c>
      <c r="N106" s="383">
        <f t="shared" si="2"/>
        <v>2.468831008517467E-4</v>
      </c>
    </row>
    <row r="107" spans="1:18" ht="15.95" customHeight="1" x14ac:dyDescent="0.2">
      <c r="C107" s="70"/>
      <c r="D107" s="389" t="s">
        <v>314</v>
      </c>
      <c r="E107" s="390"/>
      <c r="F107" s="390"/>
      <c r="G107" s="391"/>
      <c r="H107" s="391"/>
      <c r="I107" s="391"/>
      <c r="J107" s="391"/>
      <c r="K107" s="391"/>
      <c r="L107" s="382"/>
      <c r="M107" s="115">
        <v>3</v>
      </c>
      <c r="N107" s="383">
        <f t="shared" si="2"/>
        <v>3.7032465127762005E-4</v>
      </c>
    </row>
    <row r="108" spans="1:18" ht="15.95" customHeight="1" x14ac:dyDescent="0.2">
      <c r="C108" s="70"/>
      <c r="D108" s="389" t="s">
        <v>315</v>
      </c>
      <c r="E108" s="390"/>
      <c r="F108" s="390"/>
      <c r="G108" s="391"/>
      <c r="H108" s="391"/>
      <c r="I108" s="391"/>
      <c r="J108" s="391"/>
      <c r="K108" s="391"/>
      <c r="L108" s="382"/>
      <c r="M108" s="115">
        <v>43</v>
      </c>
      <c r="N108" s="383">
        <f t="shared" si="2"/>
        <v>5.3079866683125544E-3</v>
      </c>
    </row>
    <row r="109" spans="1:18" ht="15.95" customHeight="1" x14ac:dyDescent="0.2">
      <c r="C109" s="70"/>
      <c r="D109" s="389" t="s">
        <v>316</v>
      </c>
      <c r="E109" s="390"/>
      <c r="F109" s="390"/>
      <c r="G109" s="391"/>
      <c r="H109" s="391"/>
      <c r="I109" s="391"/>
      <c r="J109" s="391"/>
      <c r="K109" s="391"/>
      <c r="L109" s="382"/>
      <c r="M109" s="115">
        <v>3</v>
      </c>
      <c r="N109" s="383">
        <f t="shared" si="2"/>
        <v>3.7032465127762005E-4</v>
      </c>
    </row>
    <row r="110" spans="1:18" ht="15.95" customHeight="1" x14ac:dyDescent="0.2">
      <c r="C110" s="70"/>
      <c r="D110" s="389" t="s">
        <v>317</v>
      </c>
      <c r="E110" s="390"/>
      <c r="F110" s="390"/>
      <c r="G110" s="391"/>
      <c r="H110" s="391"/>
      <c r="I110" s="391"/>
      <c r="J110" s="391"/>
      <c r="K110" s="391"/>
      <c r="L110" s="382"/>
      <c r="M110" s="115">
        <v>25</v>
      </c>
      <c r="N110" s="383">
        <f t="shared" si="2"/>
        <v>3.0860387606468339E-3</v>
      </c>
    </row>
    <row r="111" spans="1:18" ht="15.95" customHeight="1" x14ac:dyDescent="0.2">
      <c r="C111" s="70"/>
      <c r="D111" s="389" t="s">
        <v>318</v>
      </c>
      <c r="E111" s="390"/>
      <c r="F111" s="390"/>
      <c r="G111" s="391"/>
      <c r="H111" s="391"/>
      <c r="I111" s="391"/>
      <c r="J111" s="391"/>
      <c r="K111" s="391"/>
      <c r="L111" s="382"/>
      <c r="M111" s="116">
        <v>165</v>
      </c>
      <c r="N111" s="383">
        <f t="shared" si="2"/>
        <v>2.0367855820269103E-2</v>
      </c>
    </row>
    <row r="112" spans="1:18" ht="15.95" customHeight="1" x14ac:dyDescent="0.2">
      <c r="C112" s="70"/>
      <c r="D112" s="385" t="s">
        <v>319</v>
      </c>
      <c r="E112" s="386"/>
      <c r="F112" s="386"/>
      <c r="G112" s="450"/>
      <c r="H112" s="450"/>
      <c r="I112" s="450"/>
      <c r="J112" s="450"/>
      <c r="K112" s="450"/>
      <c r="L112" s="377"/>
      <c r="M112" s="457">
        <f>SUM(M113:M121)</f>
        <v>110</v>
      </c>
      <c r="N112" s="388">
        <f t="shared" si="2"/>
        <v>1.3578570546846068E-2</v>
      </c>
    </row>
    <row r="113" spans="3:14" ht="15.95" customHeight="1" x14ac:dyDescent="0.2">
      <c r="C113" s="70"/>
      <c r="D113" s="389" t="s">
        <v>320</v>
      </c>
      <c r="E113" s="390"/>
      <c r="F113" s="391"/>
      <c r="G113" s="391"/>
      <c r="H113" s="391"/>
      <c r="I113" s="391"/>
      <c r="J113" s="391"/>
      <c r="K113" s="391"/>
      <c r="L113" s="382"/>
      <c r="M113" s="116">
        <v>10</v>
      </c>
      <c r="N113" s="383">
        <f t="shared" si="2"/>
        <v>1.2344155042587335E-3</v>
      </c>
    </row>
    <row r="114" spans="3:14" ht="15.95" customHeight="1" x14ac:dyDescent="0.2">
      <c r="C114" s="70"/>
      <c r="D114" s="389" t="s">
        <v>321</v>
      </c>
      <c r="E114" s="390"/>
      <c r="F114" s="391"/>
      <c r="G114" s="391"/>
      <c r="H114" s="391"/>
      <c r="I114" s="391"/>
      <c r="J114" s="391"/>
      <c r="K114" s="391"/>
      <c r="L114" s="382"/>
      <c r="M114" s="116">
        <v>6</v>
      </c>
      <c r="N114" s="383">
        <f t="shared" si="2"/>
        <v>7.406493025552401E-4</v>
      </c>
    </row>
    <row r="115" spans="3:14" ht="15.95" customHeight="1" x14ac:dyDescent="0.2">
      <c r="C115" s="70"/>
      <c r="D115" s="389" t="s">
        <v>322</v>
      </c>
      <c r="E115" s="390"/>
      <c r="F115" s="390"/>
      <c r="G115" s="391"/>
      <c r="H115" s="391"/>
      <c r="I115" s="391"/>
      <c r="J115" s="391"/>
      <c r="K115" s="391"/>
      <c r="L115" s="382"/>
      <c r="M115" s="116">
        <v>76</v>
      </c>
      <c r="N115" s="383">
        <f t="shared" si="2"/>
        <v>9.3815578323663742E-3</v>
      </c>
    </row>
    <row r="116" spans="3:14" ht="15.95" customHeight="1" x14ac:dyDescent="0.2">
      <c r="C116" s="70"/>
      <c r="D116" s="389" t="s">
        <v>323</v>
      </c>
      <c r="E116" s="390"/>
      <c r="F116" s="390"/>
      <c r="G116" s="391"/>
      <c r="H116" s="391"/>
      <c r="I116" s="391"/>
      <c r="J116" s="391"/>
      <c r="K116" s="391"/>
      <c r="L116" s="382"/>
      <c r="M116" s="116">
        <v>4</v>
      </c>
      <c r="N116" s="383">
        <f t="shared" si="2"/>
        <v>4.937662017034934E-4</v>
      </c>
    </row>
    <row r="117" spans="3:14" ht="15.95" customHeight="1" x14ac:dyDescent="0.2">
      <c r="C117" s="70"/>
      <c r="D117" s="389" t="s">
        <v>324</v>
      </c>
      <c r="E117" s="390"/>
      <c r="F117" s="390"/>
      <c r="G117" s="391"/>
      <c r="H117" s="391"/>
      <c r="I117" s="391"/>
      <c r="J117" s="391"/>
      <c r="K117" s="391"/>
      <c r="L117" s="382"/>
      <c r="M117" s="116">
        <v>1</v>
      </c>
      <c r="N117" s="383">
        <f t="shared" si="2"/>
        <v>1.2344155042587335E-4</v>
      </c>
    </row>
    <row r="118" spans="3:14" ht="15.95" customHeight="1" x14ac:dyDescent="0.2">
      <c r="C118" s="70"/>
      <c r="D118" s="389" t="s">
        <v>325</v>
      </c>
      <c r="E118" s="390"/>
      <c r="F118" s="390"/>
      <c r="G118" s="391"/>
      <c r="H118" s="391"/>
      <c r="I118" s="391"/>
      <c r="J118" s="391"/>
      <c r="K118" s="391"/>
      <c r="L118" s="382"/>
      <c r="M118" s="116">
        <v>1</v>
      </c>
      <c r="N118" s="383">
        <f t="shared" si="2"/>
        <v>1.2344155042587335E-4</v>
      </c>
    </row>
    <row r="119" spans="3:14" ht="15.95" customHeight="1" x14ac:dyDescent="0.2">
      <c r="C119" s="70"/>
      <c r="D119" s="389" t="s">
        <v>326</v>
      </c>
      <c r="E119" s="390"/>
      <c r="F119" s="390"/>
      <c r="G119" s="391"/>
      <c r="H119" s="391"/>
      <c r="I119" s="391"/>
      <c r="J119" s="391"/>
      <c r="K119" s="391"/>
      <c r="L119" s="382"/>
      <c r="M119" s="116">
        <v>1</v>
      </c>
      <c r="N119" s="410">
        <f t="shared" si="2"/>
        <v>1.2344155042587335E-4</v>
      </c>
    </row>
    <row r="120" spans="3:14" ht="15.95" customHeight="1" x14ac:dyDescent="0.2">
      <c r="C120" s="70"/>
      <c r="D120" s="389" t="s">
        <v>327</v>
      </c>
      <c r="E120" s="390"/>
      <c r="F120" s="390"/>
      <c r="G120" s="391"/>
      <c r="H120" s="391"/>
      <c r="I120" s="391"/>
      <c r="J120" s="391"/>
      <c r="K120" s="391"/>
      <c r="L120" s="382"/>
      <c r="M120" s="116">
        <v>4</v>
      </c>
      <c r="N120" s="410">
        <f t="shared" si="2"/>
        <v>4.937662017034934E-4</v>
      </c>
    </row>
    <row r="121" spans="3:14" ht="15.95" customHeight="1" x14ac:dyDescent="0.2">
      <c r="C121" s="70"/>
      <c r="D121" s="392" t="s">
        <v>328</v>
      </c>
      <c r="E121" s="135"/>
      <c r="F121" s="135"/>
      <c r="G121" s="11"/>
      <c r="H121" s="11"/>
      <c r="I121" s="11"/>
      <c r="J121" s="11"/>
      <c r="K121" s="11"/>
      <c r="L121" s="12"/>
      <c r="M121" s="25">
        <v>7</v>
      </c>
      <c r="N121" s="393">
        <f t="shared" si="2"/>
        <v>8.6409085298111345E-4</v>
      </c>
    </row>
    <row r="122" spans="3:14" ht="15.95" customHeight="1" x14ac:dyDescent="0.2">
      <c r="D122" s="98"/>
      <c r="E122" s="98"/>
      <c r="F122" s="98"/>
      <c r="G122" s="1"/>
      <c r="H122" s="394"/>
    </row>
    <row r="123" spans="3:14" ht="15.95" customHeight="1" x14ac:dyDescent="0.2">
      <c r="D123" s="98"/>
      <c r="E123" s="98"/>
      <c r="F123" s="98"/>
      <c r="G123" s="1"/>
      <c r="H123" s="394"/>
    </row>
    <row r="124" spans="3:14" ht="6.75" customHeight="1" x14ac:dyDescent="0.2">
      <c r="D124" s="98"/>
      <c r="E124" s="98"/>
      <c r="F124" s="98"/>
      <c r="G124" s="1"/>
      <c r="H124" s="394"/>
    </row>
    <row r="125" spans="3:14" ht="15.95" customHeight="1" x14ac:dyDescent="0.2"/>
    <row r="126" spans="3:14" ht="6.95" customHeight="1" x14ac:dyDescent="0.2"/>
    <row r="127" spans="3:14" s="376" customFormat="1" ht="34.5" customHeight="1" x14ac:dyDescent="0.2">
      <c r="D127" s="500"/>
      <c r="E127" s="501"/>
      <c r="F127" s="501"/>
      <c r="G127" s="501"/>
      <c r="H127" s="501"/>
      <c r="I127" s="501"/>
      <c r="J127" s="501"/>
      <c r="K127" s="501"/>
      <c r="L127" s="502"/>
      <c r="M127" s="69" t="s">
        <v>292</v>
      </c>
      <c r="N127" s="69" t="s">
        <v>293</v>
      </c>
    </row>
    <row r="128" spans="3:14" ht="15.95" customHeight="1" x14ac:dyDescent="0.2">
      <c r="C128" s="70"/>
      <c r="D128" s="385" t="s">
        <v>329</v>
      </c>
      <c r="E128" s="386"/>
      <c r="F128" s="386"/>
      <c r="G128" s="450"/>
      <c r="H128" s="450"/>
      <c r="I128" s="450"/>
      <c r="J128" s="450"/>
      <c r="K128" s="451"/>
      <c r="L128" s="450"/>
      <c r="M128" s="458">
        <f>SUM(M129:M135)</f>
        <v>120</v>
      </c>
      <c r="N128" s="395">
        <f t="shared" ref="N128:N141" si="3">M128/$M$142</f>
        <v>1.4812986051104801E-2</v>
      </c>
    </row>
    <row r="129" spans="3:15" ht="15.95" customHeight="1" x14ac:dyDescent="0.2">
      <c r="C129" s="70"/>
      <c r="D129" s="389" t="s">
        <v>330</v>
      </c>
      <c r="E129" s="390"/>
      <c r="F129" s="390"/>
      <c r="G129" s="391"/>
      <c r="H129" s="391"/>
      <c r="I129" s="391"/>
      <c r="J129" s="391"/>
      <c r="K129" s="391"/>
      <c r="L129" s="382"/>
      <c r="M129" s="116">
        <v>6</v>
      </c>
      <c r="N129" s="383">
        <f t="shared" si="3"/>
        <v>7.406493025552401E-4</v>
      </c>
    </row>
    <row r="130" spans="3:15" ht="15.95" customHeight="1" x14ac:dyDescent="0.2">
      <c r="C130" s="70"/>
      <c r="D130" s="389" t="s">
        <v>331</v>
      </c>
      <c r="E130" s="390"/>
      <c r="F130" s="390"/>
      <c r="G130" s="391"/>
      <c r="H130" s="391"/>
      <c r="I130" s="391"/>
      <c r="J130" s="391"/>
      <c r="K130" s="391"/>
      <c r="L130" s="382"/>
      <c r="M130" s="116">
        <v>5</v>
      </c>
      <c r="N130" s="383">
        <f t="shared" si="3"/>
        <v>6.1720775212936675E-4</v>
      </c>
    </row>
    <row r="131" spans="3:15" ht="15.95" customHeight="1" x14ac:dyDescent="0.2">
      <c r="C131" s="70"/>
      <c r="D131" s="389" t="s">
        <v>332</v>
      </c>
      <c r="E131" s="390"/>
      <c r="F131" s="390"/>
      <c r="G131" s="391"/>
      <c r="H131" s="391"/>
      <c r="I131" s="391"/>
      <c r="J131" s="391"/>
      <c r="K131" s="391"/>
      <c r="L131" s="382"/>
      <c r="M131" s="116">
        <v>9</v>
      </c>
      <c r="N131" s="383">
        <f t="shared" si="3"/>
        <v>1.11097395383286E-3</v>
      </c>
      <c r="O131" s="70"/>
    </row>
    <row r="132" spans="3:15" ht="15.95" customHeight="1" x14ac:dyDescent="0.2">
      <c r="C132" s="70"/>
      <c r="D132" s="389" t="s">
        <v>333</v>
      </c>
      <c r="E132" s="390"/>
      <c r="F132" s="390"/>
      <c r="G132" s="391"/>
      <c r="H132" s="391"/>
      <c r="I132" s="391"/>
      <c r="J132" s="391"/>
      <c r="K132" s="391"/>
      <c r="L132" s="382"/>
      <c r="M132" s="116">
        <v>56</v>
      </c>
      <c r="N132" s="383">
        <f t="shared" si="3"/>
        <v>6.9127268238489076E-3</v>
      </c>
    </row>
    <row r="133" spans="3:15" ht="15.95" customHeight="1" x14ac:dyDescent="0.2">
      <c r="C133" s="70"/>
      <c r="D133" s="389" t="s">
        <v>334</v>
      </c>
      <c r="E133" s="390"/>
      <c r="F133" s="390"/>
      <c r="G133" s="391"/>
      <c r="H133" s="391"/>
      <c r="I133" s="391"/>
      <c r="J133" s="391"/>
      <c r="K133" s="391"/>
      <c r="L133" s="382"/>
      <c r="M133" s="116">
        <v>9</v>
      </c>
      <c r="N133" s="383">
        <f t="shared" si="3"/>
        <v>1.11097395383286E-3</v>
      </c>
    </row>
    <row r="134" spans="3:15" ht="15.95" customHeight="1" x14ac:dyDescent="0.2">
      <c r="C134" s="70"/>
      <c r="D134" s="389" t="s">
        <v>335</v>
      </c>
      <c r="E134" s="390"/>
      <c r="F134" s="390"/>
      <c r="G134" s="391"/>
      <c r="H134" s="391"/>
      <c r="I134" s="391"/>
      <c r="J134" s="391"/>
      <c r="K134" s="391"/>
      <c r="L134" s="382"/>
      <c r="M134" s="116">
        <v>8</v>
      </c>
      <c r="N134" s="383">
        <f t="shared" si="3"/>
        <v>9.875324034069868E-4</v>
      </c>
    </row>
    <row r="135" spans="3:15" ht="15.95" customHeight="1" x14ac:dyDescent="0.2">
      <c r="C135" s="70"/>
      <c r="D135" s="389" t="s">
        <v>336</v>
      </c>
      <c r="E135" s="390"/>
      <c r="F135" s="390"/>
      <c r="G135" s="391"/>
      <c r="H135" s="391"/>
      <c r="I135" s="391"/>
      <c r="J135" s="391"/>
      <c r="K135" s="391"/>
      <c r="L135" s="382"/>
      <c r="M135" s="116">
        <v>27</v>
      </c>
      <c r="N135" s="383">
        <f t="shared" si="3"/>
        <v>3.3329218614985803E-3</v>
      </c>
    </row>
    <row r="136" spans="3:15" ht="15.95" customHeight="1" x14ac:dyDescent="0.2">
      <c r="C136" s="70"/>
      <c r="D136" s="385" t="s">
        <v>337</v>
      </c>
      <c r="E136" s="386"/>
      <c r="F136" s="386"/>
      <c r="G136" s="450"/>
      <c r="H136" s="450"/>
      <c r="I136" s="450"/>
      <c r="J136" s="450"/>
      <c r="K136" s="450"/>
      <c r="L136" s="377"/>
      <c r="M136" s="457">
        <f>SUM(M137:M139)</f>
        <v>62</v>
      </c>
      <c r="N136" s="388">
        <f t="shared" si="3"/>
        <v>7.6533761264041475E-3</v>
      </c>
    </row>
    <row r="137" spans="3:15" ht="15.95" customHeight="1" x14ac:dyDescent="0.2">
      <c r="C137" s="70"/>
      <c r="D137" s="389" t="s">
        <v>338</v>
      </c>
      <c r="E137" s="390"/>
      <c r="F137" s="390"/>
      <c r="G137" s="391"/>
      <c r="H137" s="391"/>
      <c r="I137" s="391"/>
      <c r="J137" s="391"/>
      <c r="K137" s="391"/>
      <c r="L137" s="382"/>
      <c r="M137" s="116">
        <v>1</v>
      </c>
      <c r="N137" s="383">
        <f t="shared" si="3"/>
        <v>1.2344155042587335E-4</v>
      </c>
    </row>
    <row r="138" spans="3:15" ht="15.95" customHeight="1" x14ac:dyDescent="0.2">
      <c r="C138" s="70"/>
      <c r="D138" s="389" t="s">
        <v>339</v>
      </c>
      <c r="E138" s="390"/>
      <c r="F138" s="390"/>
      <c r="G138" s="391"/>
      <c r="H138" s="391"/>
      <c r="I138" s="391"/>
      <c r="J138" s="391"/>
      <c r="K138" s="391"/>
      <c r="L138" s="382"/>
      <c r="M138" s="116">
        <v>44</v>
      </c>
      <c r="N138" s="383">
        <f t="shared" si="3"/>
        <v>5.431428218738427E-3</v>
      </c>
    </row>
    <row r="139" spans="3:15" ht="15.95" customHeight="1" x14ac:dyDescent="0.2">
      <c r="C139" s="70"/>
      <c r="D139" s="389" t="s">
        <v>340</v>
      </c>
      <c r="E139" s="390"/>
      <c r="F139" s="390"/>
      <c r="G139" s="391"/>
      <c r="H139" s="391"/>
      <c r="I139" s="391"/>
      <c r="J139" s="391"/>
      <c r="K139" s="391"/>
      <c r="L139" s="382"/>
      <c r="M139" s="116">
        <v>17</v>
      </c>
      <c r="N139" s="383">
        <f t="shared" si="3"/>
        <v>2.0985063572398471E-3</v>
      </c>
    </row>
    <row r="140" spans="3:15" ht="15.95" customHeight="1" x14ac:dyDescent="0.2">
      <c r="C140" s="70"/>
      <c r="D140" s="385" t="s">
        <v>341</v>
      </c>
      <c r="E140" s="386"/>
      <c r="F140" s="510"/>
      <c r="G140" s="511"/>
      <c r="H140" s="511"/>
      <c r="I140" s="511"/>
      <c r="J140" s="511"/>
      <c r="K140" s="450"/>
      <c r="L140" s="377"/>
      <c r="M140" s="457">
        <v>2</v>
      </c>
      <c r="N140" s="388">
        <f t="shared" si="3"/>
        <v>2.468831008517467E-4</v>
      </c>
    </row>
    <row r="141" spans="3:15" ht="15.95" customHeight="1" x14ac:dyDescent="0.2">
      <c r="C141" s="70"/>
      <c r="D141" s="385" t="s">
        <v>342</v>
      </c>
      <c r="E141" s="386"/>
      <c r="F141" s="98"/>
      <c r="G141" s="1"/>
      <c r="H141" s="1"/>
      <c r="I141" s="1"/>
      <c r="J141" s="1"/>
      <c r="K141" s="450"/>
      <c r="L141" s="377"/>
      <c r="M141" s="508">
        <v>1913</v>
      </c>
      <c r="N141" s="388">
        <f t="shared" si="3"/>
        <v>0.2361436859646957</v>
      </c>
    </row>
    <row r="142" spans="3:15" ht="15.95" customHeight="1" x14ac:dyDescent="0.2">
      <c r="D142" s="59"/>
      <c r="E142" s="136"/>
      <c r="F142" s="136"/>
      <c r="G142" s="136"/>
      <c r="H142" s="136"/>
      <c r="I142" s="136"/>
      <c r="J142" s="136"/>
      <c r="K142" s="136"/>
      <c r="L142" s="31" t="s">
        <v>118</v>
      </c>
      <c r="M142" s="42">
        <f>M87+M91+M92+M94+M95+M98+M99+M100+M112+M128+M136+M93+M141+M140</f>
        <v>8101</v>
      </c>
      <c r="N142" s="396">
        <v>1</v>
      </c>
    </row>
    <row r="143" spans="3:15" ht="15.95" customHeight="1" x14ac:dyDescent="0.2">
      <c r="D143" s="592" t="s">
        <v>265</v>
      </c>
      <c r="E143" s="17"/>
      <c r="F143" s="98"/>
    </row>
    <row r="144" spans="3:15" ht="15.95" customHeight="1" x14ac:dyDescent="0.2">
      <c r="D144" s="98"/>
      <c r="E144" s="98"/>
      <c r="F144" s="98"/>
    </row>
    <row r="145" spans="4:6" ht="15.95" customHeight="1" x14ac:dyDescent="0.2">
      <c r="D145" s="98"/>
      <c r="E145" s="98"/>
      <c r="F145" s="98"/>
    </row>
    <row r="146" spans="4:6" ht="15.95" customHeight="1" x14ac:dyDescent="0.2"/>
    <row r="147" spans="4:6" ht="15.95" customHeight="1" x14ac:dyDescent="0.2"/>
    <row r="148" spans="4:6" ht="15.95" customHeight="1" x14ac:dyDescent="0.2"/>
    <row r="149" spans="4:6" ht="15.95" customHeight="1" x14ac:dyDescent="0.2"/>
    <row r="150" spans="4:6" ht="15.95" customHeight="1" x14ac:dyDescent="0.2"/>
    <row r="151" spans="4:6" ht="15.95" customHeight="1" x14ac:dyDescent="0.2"/>
    <row r="152" spans="4:6" ht="15.95" customHeight="1" x14ac:dyDescent="0.2"/>
    <row r="153" spans="4:6" ht="15.95" customHeight="1" x14ac:dyDescent="0.2"/>
    <row r="154" spans="4:6" ht="15.95" customHeight="1" x14ac:dyDescent="0.2"/>
    <row r="155" spans="4:6" ht="15.95" customHeight="1" x14ac:dyDescent="0.2"/>
    <row r="156" spans="4:6" ht="15.95" customHeight="1" x14ac:dyDescent="0.2"/>
    <row r="157" spans="4:6" ht="15.95" customHeight="1" x14ac:dyDescent="0.2"/>
    <row r="158" spans="4:6" ht="15.95" customHeight="1" x14ac:dyDescent="0.2"/>
    <row r="159" spans="4:6" ht="15.95" customHeight="1" x14ac:dyDescent="0.2"/>
    <row r="160" spans="4:6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</sheetData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3" manualBreakCount="3">
    <brk id="40" min="2" max="16" man="1"/>
    <brk id="81" min="2" max="16" man="1"/>
    <brk id="122" min="2" max="16" man="1"/>
  </rowBreaks>
  <ignoredErrors>
    <ignoredError sqref="M136 M87" formulaRange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pageSetUpPr fitToPage="1"/>
  </sheetPr>
  <dimension ref="B1:P45"/>
  <sheetViews>
    <sheetView showGridLines="0" zoomScaleNormal="100" workbookViewId="0"/>
  </sheetViews>
  <sheetFormatPr baseColWidth="10" defaultColWidth="9.140625" defaultRowHeight="12" x14ac:dyDescent="0.2"/>
  <cols>
    <col min="1" max="1" width="11.42578125" style="2" customWidth="1"/>
    <col min="2" max="2" width="5.7109375" style="2" customWidth="1"/>
    <col min="3" max="3" width="4.42578125" style="2" customWidth="1"/>
    <col min="4" max="4" width="22.7109375" style="2" customWidth="1"/>
    <col min="5" max="11" width="9.140625" style="2" customWidth="1"/>
    <col min="12" max="12" width="8.28515625" style="2" customWidth="1"/>
    <col min="13" max="13" width="8.7109375" style="2" customWidth="1"/>
    <col min="14" max="16384" width="9.140625" style="2"/>
  </cols>
  <sheetData>
    <row r="1" spans="2:13" s="9" customFormat="1" ht="15.95" customHeight="1" x14ac:dyDescent="0.2">
      <c r="C1" s="597"/>
      <c r="D1" s="597"/>
      <c r="E1" s="597"/>
      <c r="F1" s="597"/>
      <c r="G1" s="597"/>
      <c r="H1" s="597"/>
      <c r="I1" s="597"/>
      <c r="J1" s="597"/>
    </row>
    <row r="2" spans="2:13" s="9" customFormat="1" ht="12" customHeight="1" x14ac:dyDescent="0.2">
      <c r="C2" s="7"/>
      <c r="D2" s="7"/>
      <c r="E2" s="7"/>
      <c r="F2" s="598"/>
      <c r="G2" s="7"/>
      <c r="H2" s="7"/>
      <c r="I2" s="598"/>
      <c r="J2" s="7"/>
      <c r="K2" s="7"/>
      <c r="L2" s="598"/>
      <c r="M2" s="598"/>
    </row>
    <row r="3" spans="2:13" s="9" customFormat="1" ht="12" customHeight="1" x14ac:dyDescent="0.2">
      <c r="C3" s="7"/>
      <c r="D3" s="7"/>
      <c r="E3" s="7"/>
      <c r="F3" s="598"/>
      <c r="G3" s="7"/>
      <c r="H3" s="7"/>
      <c r="I3" s="598"/>
      <c r="J3" s="7"/>
      <c r="K3" s="7"/>
      <c r="L3" s="598"/>
      <c r="M3" s="598"/>
    </row>
    <row r="4" spans="2:13" s="9" customFormat="1" ht="12" customHeight="1" x14ac:dyDescent="0.2">
      <c r="C4" s="7"/>
      <c r="D4" s="7"/>
      <c r="E4" s="7"/>
      <c r="F4" s="598"/>
      <c r="G4" s="7"/>
      <c r="H4" s="7"/>
      <c r="I4" s="598"/>
      <c r="J4" s="7"/>
      <c r="K4" s="7"/>
      <c r="L4" s="598"/>
      <c r="M4" s="598"/>
    </row>
    <row r="5" spans="2:13" ht="24" customHeight="1" x14ac:dyDescent="0.2"/>
    <row r="6" spans="2:13" ht="18" customHeight="1" x14ac:dyDescent="0.2">
      <c r="C6" s="551" t="s">
        <v>49</v>
      </c>
      <c r="D6" s="8"/>
    </row>
    <row r="7" spans="2:13" ht="18" customHeight="1" x14ac:dyDescent="0.2">
      <c r="C7" s="552" t="s">
        <v>343</v>
      </c>
      <c r="D7" s="10"/>
    </row>
    <row r="8" spans="2:13" ht="15.95" customHeight="1" x14ac:dyDescent="0.2">
      <c r="C8" s="10"/>
      <c r="D8" s="10"/>
    </row>
    <row r="9" spans="2:13" ht="15.95" customHeight="1" x14ac:dyDescent="0.2">
      <c r="C9" s="4" t="s">
        <v>99</v>
      </c>
      <c r="D9" s="4"/>
    </row>
    <row r="10" spans="2:13" ht="6.95" customHeight="1" x14ac:dyDescent="0.2">
      <c r="C10" s="4"/>
      <c r="D10" s="4"/>
    </row>
    <row r="11" spans="2:13" ht="15.95" customHeight="1" x14ac:dyDescent="0.2">
      <c r="B11" s="70"/>
    </row>
    <row r="12" spans="2:13" ht="15.95" customHeight="1" x14ac:dyDescent="0.2"/>
    <row r="13" spans="2:13" ht="6.95" customHeight="1" x14ac:dyDescent="0.2"/>
    <row r="14" spans="2:13" ht="18" customHeight="1" x14ac:dyDescent="0.2">
      <c r="D14" s="32"/>
      <c r="E14" s="15" t="s">
        <v>344</v>
      </c>
      <c r="F14" s="14"/>
      <c r="G14" s="15"/>
      <c r="H14" s="641" t="s">
        <v>264</v>
      </c>
      <c r="I14" s="639"/>
      <c r="J14" s="640"/>
      <c r="K14" s="639" t="s">
        <v>249</v>
      </c>
      <c r="L14" s="639"/>
      <c r="M14" s="640"/>
    </row>
    <row r="15" spans="2:13" ht="18" customHeight="1" x14ac:dyDescent="0.2">
      <c r="D15" s="26"/>
      <c r="E15" s="16" t="s">
        <v>345</v>
      </c>
      <c r="F15" s="16" t="s">
        <v>346</v>
      </c>
      <c r="G15" s="90" t="s">
        <v>249</v>
      </c>
      <c r="H15" s="16" t="s">
        <v>345</v>
      </c>
      <c r="I15" s="16" t="s">
        <v>346</v>
      </c>
      <c r="J15" s="90" t="s">
        <v>249</v>
      </c>
      <c r="K15" s="16" t="s">
        <v>345</v>
      </c>
      <c r="L15" s="16" t="s">
        <v>346</v>
      </c>
      <c r="M15" s="90" t="s">
        <v>249</v>
      </c>
    </row>
    <row r="16" spans="2:13" ht="15.95" customHeight="1" x14ac:dyDescent="0.2">
      <c r="B16" s="84"/>
      <c r="D16" s="34" t="s">
        <v>6</v>
      </c>
      <c r="E16" s="18">
        <v>2</v>
      </c>
      <c r="F16" s="18">
        <v>1</v>
      </c>
      <c r="G16" s="91">
        <f>E16+F16</f>
        <v>3</v>
      </c>
      <c r="H16" s="18">
        <v>4</v>
      </c>
      <c r="I16" s="18">
        <v>0</v>
      </c>
      <c r="J16" s="91">
        <f>H16+I16</f>
        <v>4</v>
      </c>
      <c r="K16" s="78">
        <f>E16+H16</f>
        <v>6</v>
      </c>
      <c r="L16" s="78">
        <f>F16+I16</f>
        <v>1</v>
      </c>
      <c r="M16" s="94">
        <f>K16+L16</f>
        <v>7</v>
      </c>
    </row>
    <row r="17" spans="4:16" ht="15.95" customHeight="1" x14ac:dyDescent="0.2">
      <c r="D17" s="119" t="s">
        <v>14</v>
      </c>
      <c r="E17" s="120">
        <v>15</v>
      </c>
      <c r="F17" s="120">
        <v>7</v>
      </c>
      <c r="G17" s="93">
        <f>E17+F17</f>
        <v>22</v>
      </c>
      <c r="H17" s="120">
        <v>8</v>
      </c>
      <c r="I17" s="120">
        <v>3</v>
      </c>
      <c r="J17" s="93">
        <f>H17+I17</f>
        <v>11</v>
      </c>
      <c r="K17" s="121">
        <f>E17+H17</f>
        <v>23</v>
      </c>
      <c r="L17" s="121">
        <f>F17+I17</f>
        <v>10</v>
      </c>
      <c r="M17" s="122">
        <f>K17+L17</f>
        <v>33</v>
      </c>
    </row>
    <row r="18" spans="4:16" ht="15.95" customHeight="1" x14ac:dyDescent="0.2">
      <c r="D18" s="123" t="s">
        <v>7</v>
      </c>
      <c r="E18" s="103">
        <v>99</v>
      </c>
      <c r="F18" s="103">
        <v>32</v>
      </c>
      <c r="G18" s="93">
        <f>E18+F18</f>
        <v>131</v>
      </c>
      <c r="H18" s="103">
        <v>20</v>
      </c>
      <c r="I18" s="103">
        <v>3</v>
      </c>
      <c r="J18" s="93">
        <f t="shared" ref="J18:J25" si="0">H18+I18</f>
        <v>23</v>
      </c>
      <c r="K18" s="121">
        <f t="shared" ref="K18:K25" si="1">E18+H18</f>
        <v>119</v>
      </c>
      <c r="L18" s="121">
        <f t="shared" ref="L18:L25" si="2">F18+I18</f>
        <v>35</v>
      </c>
      <c r="M18" s="122">
        <f t="shared" ref="M18:M25" si="3">K18+L18</f>
        <v>154</v>
      </c>
    </row>
    <row r="19" spans="4:16" ht="15.95" customHeight="1" x14ac:dyDescent="0.2">
      <c r="D19" s="123" t="s">
        <v>8</v>
      </c>
      <c r="E19" s="103">
        <v>235</v>
      </c>
      <c r="F19" s="103">
        <v>159</v>
      </c>
      <c r="G19" s="93">
        <f>E19+F19</f>
        <v>394</v>
      </c>
      <c r="H19" s="103">
        <v>22</v>
      </c>
      <c r="I19" s="103">
        <v>8</v>
      </c>
      <c r="J19" s="93">
        <f t="shared" si="0"/>
        <v>30</v>
      </c>
      <c r="K19" s="121">
        <f t="shared" si="1"/>
        <v>257</v>
      </c>
      <c r="L19" s="121">
        <f t="shared" si="2"/>
        <v>167</v>
      </c>
      <c r="M19" s="122">
        <f t="shared" si="3"/>
        <v>424</v>
      </c>
      <c r="P19" s="70"/>
    </row>
    <row r="20" spans="4:16" ht="15.95" customHeight="1" x14ac:dyDescent="0.2">
      <c r="D20" s="123" t="s">
        <v>9</v>
      </c>
      <c r="E20" s="103">
        <v>309</v>
      </c>
      <c r="F20" s="103">
        <v>333</v>
      </c>
      <c r="G20" s="93">
        <f t="shared" ref="G20:G25" si="4">E20+F20</f>
        <v>642</v>
      </c>
      <c r="H20" s="103">
        <v>19</v>
      </c>
      <c r="I20" s="103">
        <v>17</v>
      </c>
      <c r="J20" s="93">
        <f t="shared" si="0"/>
        <v>36</v>
      </c>
      <c r="K20" s="121">
        <f t="shared" si="1"/>
        <v>328</v>
      </c>
      <c r="L20" s="121">
        <f t="shared" si="2"/>
        <v>350</v>
      </c>
      <c r="M20" s="122">
        <f t="shared" si="3"/>
        <v>678</v>
      </c>
    </row>
    <row r="21" spans="4:16" ht="15.95" customHeight="1" x14ac:dyDescent="0.2">
      <c r="D21" s="123" t="s">
        <v>10</v>
      </c>
      <c r="E21" s="103">
        <v>403</v>
      </c>
      <c r="F21" s="103">
        <v>271</v>
      </c>
      <c r="G21" s="93">
        <f t="shared" si="4"/>
        <v>674</v>
      </c>
      <c r="H21" s="103">
        <v>37</v>
      </c>
      <c r="I21" s="103">
        <v>17</v>
      </c>
      <c r="J21" s="93">
        <f t="shared" si="0"/>
        <v>54</v>
      </c>
      <c r="K21" s="121">
        <f t="shared" si="1"/>
        <v>440</v>
      </c>
      <c r="L21" s="121">
        <f t="shared" si="2"/>
        <v>288</v>
      </c>
      <c r="M21" s="122">
        <f t="shared" si="3"/>
        <v>728</v>
      </c>
    </row>
    <row r="22" spans="4:16" ht="15.95" customHeight="1" x14ac:dyDescent="0.2">
      <c r="D22" s="123" t="s">
        <v>11</v>
      </c>
      <c r="E22" s="103">
        <v>320</v>
      </c>
      <c r="F22" s="103">
        <v>94</v>
      </c>
      <c r="G22" s="93">
        <f t="shared" si="4"/>
        <v>414</v>
      </c>
      <c r="H22" s="103">
        <v>46</v>
      </c>
      <c r="I22" s="103">
        <v>10</v>
      </c>
      <c r="J22" s="93">
        <f t="shared" si="0"/>
        <v>56</v>
      </c>
      <c r="K22" s="121">
        <f t="shared" si="1"/>
        <v>366</v>
      </c>
      <c r="L22" s="121">
        <f t="shared" si="2"/>
        <v>104</v>
      </c>
      <c r="M22" s="122">
        <f t="shared" si="3"/>
        <v>470</v>
      </c>
    </row>
    <row r="23" spans="4:16" ht="15.95" customHeight="1" x14ac:dyDescent="0.2">
      <c r="D23" s="123" t="s">
        <v>12</v>
      </c>
      <c r="E23" s="103">
        <v>115</v>
      </c>
      <c r="F23" s="103">
        <v>19</v>
      </c>
      <c r="G23" s="93">
        <f t="shared" si="4"/>
        <v>134</v>
      </c>
      <c r="H23" s="103">
        <v>28</v>
      </c>
      <c r="I23" s="103">
        <v>1</v>
      </c>
      <c r="J23" s="93">
        <f t="shared" si="0"/>
        <v>29</v>
      </c>
      <c r="K23" s="121">
        <f t="shared" si="1"/>
        <v>143</v>
      </c>
      <c r="L23" s="121">
        <f t="shared" si="2"/>
        <v>20</v>
      </c>
      <c r="M23" s="122">
        <f t="shared" si="3"/>
        <v>163</v>
      </c>
    </row>
    <row r="24" spans="4:16" ht="15.95" customHeight="1" x14ac:dyDescent="0.2">
      <c r="D24" s="123" t="s">
        <v>13</v>
      </c>
      <c r="E24" s="103">
        <v>73</v>
      </c>
      <c r="F24" s="103">
        <v>1</v>
      </c>
      <c r="G24" s="93">
        <f t="shared" si="4"/>
        <v>74</v>
      </c>
      <c r="H24" s="103">
        <v>20</v>
      </c>
      <c r="I24" s="103">
        <v>0</v>
      </c>
      <c r="J24" s="93">
        <f t="shared" si="0"/>
        <v>20</v>
      </c>
      <c r="K24" s="121">
        <f t="shared" si="1"/>
        <v>93</v>
      </c>
      <c r="L24" s="121">
        <f t="shared" si="2"/>
        <v>1</v>
      </c>
      <c r="M24" s="122">
        <f t="shared" si="3"/>
        <v>94</v>
      </c>
    </row>
    <row r="25" spans="4:16" ht="15.95" customHeight="1" x14ac:dyDescent="0.2">
      <c r="D25" s="118" t="s">
        <v>347</v>
      </c>
      <c r="E25" s="20">
        <v>0</v>
      </c>
      <c r="F25" s="20">
        <v>0</v>
      </c>
      <c r="G25" s="93">
        <f t="shared" si="4"/>
        <v>0</v>
      </c>
      <c r="H25" s="20">
        <v>0</v>
      </c>
      <c r="I25" s="20">
        <v>0</v>
      </c>
      <c r="J25" s="93">
        <f t="shared" si="0"/>
        <v>0</v>
      </c>
      <c r="K25" s="121">
        <f t="shared" si="1"/>
        <v>0</v>
      </c>
      <c r="L25" s="121">
        <f t="shared" si="2"/>
        <v>0</v>
      </c>
      <c r="M25" s="122">
        <f t="shared" si="3"/>
        <v>0</v>
      </c>
    </row>
    <row r="26" spans="4:16" ht="15.95" customHeight="1" x14ac:dyDescent="0.2">
      <c r="D26" s="29" t="s">
        <v>249</v>
      </c>
      <c r="E26" s="23">
        <f>SUM(E16:E25)</f>
        <v>1571</v>
      </c>
      <c r="F26" s="23">
        <f>SUM(F16:F25)</f>
        <v>917</v>
      </c>
      <c r="G26" s="92">
        <f t="shared" ref="G26:M26" si="5">SUM(G16:G25)</f>
        <v>2488</v>
      </c>
      <c r="H26" s="23">
        <f t="shared" si="5"/>
        <v>204</v>
      </c>
      <c r="I26" s="23">
        <f t="shared" si="5"/>
        <v>59</v>
      </c>
      <c r="J26" s="92">
        <f>H26+I26</f>
        <v>263</v>
      </c>
      <c r="K26" s="23">
        <f t="shared" si="5"/>
        <v>1775</v>
      </c>
      <c r="L26" s="23">
        <f t="shared" si="5"/>
        <v>976</v>
      </c>
      <c r="M26" s="92">
        <f t="shared" si="5"/>
        <v>2751</v>
      </c>
    </row>
    <row r="27" spans="4:16" ht="15.95" customHeight="1" x14ac:dyDescent="0.2">
      <c r="D27" s="35" t="s">
        <v>348</v>
      </c>
    </row>
    <row r="28" spans="4:16" ht="15.95" customHeight="1" x14ac:dyDescent="0.2"/>
    <row r="29" spans="4:16" ht="15.95" customHeight="1" x14ac:dyDescent="0.2"/>
    <row r="30" spans="4:16" ht="15.95" customHeight="1" x14ac:dyDescent="0.2"/>
    <row r="31" spans="4:16" ht="15.95" customHeight="1" x14ac:dyDescent="0.2"/>
    <row r="32" spans="4:16" ht="15.95" customHeight="1" x14ac:dyDescent="0.2"/>
    <row r="33" ht="15.95" customHeight="1" x14ac:dyDescent="0.2"/>
    <row r="34" ht="15.95" customHeight="1" x14ac:dyDescent="0.2"/>
    <row r="35" ht="15.95" customHeight="1" x14ac:dyDescent="0.2"/>
    <row r="36" ht="15.95" customHeight="1" x14ac:dyDescent="0.2"/>
    <row r="37" ht="15.95" customHeight="1" x14ac:dyDescent="0.2"/>
    <row r="38" ht="15.95" customHeight="1" x14ac:dyDescent="0.2"/>
    <row r="39" ht="15.95" customHeight="1" x14ac:dyDescent="0.2"/>
    <row r="40" ht="15.95" customHeight="1" x14ac:dyDescent="0.2"/>
    <row r="41" ht="15.95" customHeight="1" x14ac:dyDescent="0.2"/>
    <row r="42" ht="15.95" customHeight="1" x14ac:dyDescent="0.2"/>
    <row r="43" ht="15.95" customHeight="1" x14ac:dyDescent="0.2"/>
    <row r="44" ht="15.95" customHeight="1" x14ac:dyDescent="0.2"/>
    <row r="45" ht="15.95" customHeight="1" x14ac:dyDescent="0.2"/>
  </sheetData>
  <mergeCells count="2">
    <mergeCell ref="K14:M14"/>
    <mergeCell ref="H14:J14"/>
  </mergeCells>
  <phoneticPr fontId="0" type="noConversion"/>
  <pageMargins left="0.39370078740157483" right="0.6692913385826772" top="0.6692913385826772" bottom="0.47244094488188981" header="0" footer="0"/>
  <pageSetup paperSize="9" fitToHeight="0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pageSetUpPr fitToPage="1"/>
  </sheetPr>
  <dimension ref="B1:P288"/>
  <sheetViews>
    <sheetView showGridLines="0" zoomScaleNormal="100" workbookViewId="0"/>
  </sheetViews>
  <sheetFormatPr baseColWidth="10" defaultColWidth="9.140625" defaultRowHeight="12" x14ac:dyDescent="0.2"/>
  <cols>
    <col min="1" max="1" width="11.42578125" style="2" customWidth="1"/>
    <col min="2" max="2" width="5.7109375" style="2" customWidth="1"/>
    <col min="3" max="3" width="4.42578125" style="2" customWidth="1"/>
    <col min="4" max="4" width="24" style="2" customWidth="1"/>
    <col min="5" max="7" width="9.7109375" style="2" customWidth="1"/>
    <col min="8" max="10" width="9.140625" style="2" customWidth="1"/>
    <col min="11" max="11" width="5.28515625" style="2" customWidth="1"/>
    <col min="12" max="12" width="8.28515625" style="2" customWidth="1"/>
    <col min="13" max="13" width="8.7109375" style="2" customWidth="1"/>
    <col min="14" max="16384" width="9.140625" style="2"/>
  </cols>
  <sheetData>
    <row r="1" spans="2:13" s="9" customFormat="1" ht="15.95" customHeight="1" x14ac:dyDescent="0.2">
      <c r="C1" s="597"/>
      <c r="D1" s="597"/>
      <c r="E1" s="597"/>
      <c r="F1" s="597"/>
      <c r="G1" s="597"/>
      <c r="H1" s="597"/>
      <c r="I1" s="597"/>
      <c r="J1" s="597"/>
    </row>
    <row r="2" spans="2:13" s="9" customFormat="1" ht="12" customHeight="1" x14ac:dyDescent="0.2">
      <c r="C2" s="7"/>
      <c r="D2" s="7"/>
      <c r="E2" s="7"/>
      <c r="F2" s="598"/>
      <c r="G2" s="7"/>
      <c r="H2" s="7"/>
      <c r="I2" s="598"/>
      <c r="J2" s="7"/>
      <c r="K2" s="7"/>
      <c r="L2" s="598"/>
      <c r="M2" s="598"/>
    </row>
    <row r="3" spans="2:13" s="9" customFormat="1" ht="12" customHeight="1" x14ac:dyDescent="0.2">
      <c r="C3" s="7"/>
      <c r="D3" s="7"/>
      <c r="E3" s="7"/>
      <c r="F3" s="598"/>
      <c r="G3" s="7"/>
      <c r="H3" s="7"/>
      <c r="I3" s="598"/>
      <c r="J3" s="7"/>
      <c r="K3" s="7"/>
      <c r="L3" s="598"/>
      <c r="M3" s="598"/>
    </row>
    <row r="4" spans="2:13" s="9" customFormat="1" ht="12" customHeight="1" x14ac:dyDescent="0.2">
      <c r="C4" s="7"/>
      <c r="D4" s="7"/>
      <c r="E4" s="7"/>
      <c r="F4" s="598"/>
      <c r="G4" s="7"/>
      <c r="H4" s="7"/>
      <c r="I4" s="598"/>
      <c r="J4" s="7"/>
      <c r="K4" s="7"/>
      <c r="L4" s="598"/>
      <c r="M4" s="598"/>
    </row>
    <row r="5" spans="2:13" ht="24" customHeight="1" x14ac:dyDescent="0.2"/>
    <row r="6" spans="2:13" ht="18" customHeight="1" x14ac:dyDescent="0.2">
      <c r="C6" s="8" t="s">
        <v>49</v>
      </c>
      <c r="D6" s="8"/>
    </row>
    <row r="7" spans="2:13" ht="18" customHeight="1" x14ac:dyDescent="0.2">
      <c r="C7" s="10" t="s">
        <v>343</v>
      </c>
      <c r="D7" s="10"/>
    </row>
    <row r="8" spans="2:13" ht="15.95" customHeight="1" x14ac:dyDescent="0.2">
      <c r="C8" s="10"/>
      <c r="D8" s="10"/>
    </row>
    <row r="9" spans="2:13" ht="15.95" customHeight="1" x14ac:dyDescent="0.2">
      <c r="C9" s="4" t="s">
        <v>101</v>
      </c>
    </row>
    <row r="10" spans="2:13" ht="6.95" customHeight="1" x14ac:dyDescent="0.2">
      <c r="C10" s="4"/>
    </row>
    <row r="11" spans="2:13" ht="15.95" customHeight="1" x14ac:dyDescent="0.2">
      <c r="B11" s="70"/>
    </row>
    <row r="12" spans="2:13" ht="15.95" customHeight="1" x14ac:dyDescent="0.2"/>
    <row r="13" spans="2:13" ht="6.95" customHeight="1" x14ac:dyDescent="0.2"/>
    <row r="14" spans="2:13" ht="18" customHeight="1" x14ac:dyDescent="0.2">
      <c r="B14" s="70"/>
      <c r="D14" s="36" t="s">
        <v>349</v>
      </c>
      <c r="E14" s="36" t="s">
        <v>350</v>
      </c>
      <c r="F14" s="36" t="s">
        <v>264</v>
      </c>
      <c r="G14" s="36" t="s">
        <v>249</v>
      </c>
    </row>
    <row r="15" spans="2:13" ht="15.95" customHeight="1" x14ac:dyDescent="0.2">
      <c r="B15" s="70"/>
      <c r="D15" s="108" t="s">
        <v>273</v>
      </c>
      <c r="E15" s="124">
        <v>2204</v>
      </c>
      <c r="F15" s="124">
        <v>112</v>
      </c>
      <c r="G15" s="125">
        <f t="shared" ref="G15:G20" si="0">E15+F15</f>
        <v>2316</v>
      </c>
    </row>
    <row r="16" spans="2:13" ht="15.95" customHeight="1" x14ac:dyDescent="0.2">
      <c r="B16" s="70"/>
      <c r="D16" s="116" t="s">
        <v>274</v>
      </c>
      <c r="E16" s="127">
        <v>141</v>
      </c>
      <c r="F16" s="128">
        <v>133</v>
      </c>
      <c r="G16" s="81">
        <f t="shared" si="0"/>
        <v>274</v>
      </c>
      <c r="I16" s="70"/>
    </row>
    <row r="17" spans="2:11" ht="15.95" customHeight="1" x14ac:dyDescent="0.2">
      <c r="B17" s="70"/>
      <c r="D17" s="116" t="s">
        <v>351</v>
      </c>
      <c r="E17" s="127">
        <v>116</v>
      </c>
      <c r="F17" s="128">
        <v>13</v>
      </c>
      <c r="G17" s="81">
        <f t="shared" si="0"/>
        <v>129</v>
      </c>
      <c r="I17" s="70"/>
    </row>
    <row r="18" spans="2:11" ht="15.95" customHeight="1" x14ac:dyDescent="0.2">
      <c r="B18" s="70"/>
      <c r="D18" s="116" t="s">
        <v>352</v>
      </c>
      <c r="E18" s="127">
        <v>18</v>
      </c>
      <c r="F18" s="128">
        <v>3</v>
      </c>
      <c r="G18" s="81">
        <f t="shared" si="0"/>
        <v>21</v>
      </c>
      <c r="I18" s="70"/>
    </row>
    <row r="19" spans="2:11" ht="15.95" customHeight="1" x14ac:dyDescent="0.2">
      <c r="B19" s="70"/>
      <c r="D19" s="25" t="s">
        <v>353</v>
      </c>
      <c r="E19" s="82">
        <v>9</v>
      </c>
      <c r="F19" s="82">
        <v>2</v>
      </c>
      <c r="G19" s="79">
        <f t="shared" si="0"/>
        <v>11</v>
      </c>
    </row>
    <row r="20" spans="2:11" ht="15.95" customHeight="1" x14ac:dyDescent="0.2">
      <c r="B20" s="70"/>
      <c r="D20" s="29" t="s">
        <v>118</v>
      </c>
      <c r="E20" s="23">
        <f>SUM(E15:E19)</f>
        <v>2488</v>
      </c>
      <c r="F20" s="23">
        <f>SUM(F15:F19)</f>
        <v>263</v>
      </c>
      <c r="G20" s="23">
        <f t="shared" si="0"/>
        <v>2751</v>
      </c>
    </row>
    <row r="21" spans="2:11" ht="15.95" customHeight="1" x14ac:dyDescent="0.2">
      <c r="D21" s="35" t="s">
        <v>354</v>
      </c>
    </row>
    <row r="22" spans="2:11" ht="15.95" customHeight="1" x14ac:dyDescent="0.2"/>
    <row r="23" spans="2:11" ht="15.95" customHeight="1" x14ac:dyDescent="0.2"/>
    <row r="24" spans="2:11" ht="15.95" customHeight="1" x14ac:dyDescent="0.2">
      <c r="B24" s="70"/>
    </row>
    <row r="25" spans="2:11" ht="15.95" customHeight="1" x14ac:dyDescent="0.2"/>
    <row r="26" spans="2:11" ht="6.95" customHeight="1" x14ac:dyDescent="0.2"/>
    <row r="27" spans="2:11" ht="18" customHeight="1" x14ac:dyDescent="0.2">
      <c r="D27" s="37"/>
      <c r="E27" s="36" t="s">
        <v>356</v>
      </c>
      <c r="F27" s="36" t="s">
        <v>236</v>
      </c>
      <c r="G27" s="36" t="s">
        <v>264</v>
      </c>
      <c r="H27" s="36" t="s">
        <v>237</v>
      </c>
      <c r="I27" s="36" t="s">
        <v>249</v>
      </c>
    </row>
    <row r="28" spans="2:11" ht="15.95" customHeight="1" x14ac:dyDescent="0.2">
      <c r="B28" s="70"/>
      <c r="D28" s="33" t="s">
        <v>355</v>
      </c>
      <c r="E28" s="21">
        <v>2361</v>
      </c>
      <c r="F28" s="21">
        <v>127</v>
      </c>
      <c r="G28" s="21">
        <v>228</v>
      </c>
      <c r="H28" s="21">
        <v>35</v>
      </c>
      <c r="I28" s="22">
        <f>E28+F28+G28+H28</f>
        <v>2751</v>
      </c>
      <c r="K28" s="70"/>
    </row>
    <row r="29" spans="2:11" ht="15.95" customHeight="1" x14ac:dyDescent="0.2">
      <c r="D29" s="35" t="s">
        <v>354</v>
      </c>
    </row>
    <row r="30" spans="2:11" ht="15.95" customHeight="1" x14ac:dyDescent="0.2"/>
    <row r="31" spans="2:11" ht="15.95" customHeight="1" x14ac:dyDescent="0.2"/>
    <row r="32" spans="2:11" ht="15.95" customHeight="1" x14ac:dyDescent="0.2"/>
    <row r="33" spans="2:9" ht="15.95" customHeight="1" x14ac:dyDescent="0.2"/>
    <row r="34" spans="2:9" ht="6.95" customHeight="1" x14ac:dyDescent="0.2"/>
    <row r="35" spans="2:9" ht="18" customHeight="1" x14ac:dyDescent="0.2">
      <c r="D35" s="36" t="s">
        <v>357</v>
      </c>
      <c r="E35" s="36" t="s">
        <v>350</v>
      </c>
      <c r="F35" s="36" t="s">
        <v>264</v>
      </c>
      <c r="G35" s="36" t="s">
        <v>249</v>
      </c>
    </row>
    <row r="36" spans="2:9" ht="15.95" customHeight="1" x14ac:dyDescent="0.2">
      <c r="B36" s="70"/>
      <c r="D36" s="108" t="s">
        <v>358</v>
      </c>
      <c r="E36" s="124">
        <v>0</v>
      </c>
      <c r="F36" s="124">
        <v>0</v>
      </c>
      <c r="G36" s="125">
        <f>E36+F36</f>
        <v>0</v>
      </c>
    </row>
    <row r="37" spans="2:9" ht="15.95" customHeight="1" x14ac:dyDescent="0.2">
      <c r="D37" s="116" t="s">
        <v>359</v>
      </c>
      <c r="E37" s="127">
        <v>0</v>
      </c>
      <c r="F37" s="127">
        <v>0</v>
      </c>
      <c r="G37" s="81">
        <f>E37+F37</f>
        <v>0</v>
      </c>
    </row>
    <row r="38" spans="2:9" ht="15.95" customHeight="1" x14ac:dyDescent="0.2">
      <c r="D38" s="116" t="s">
        <v>15</v>
      </c>
      <c r="E38" s="127">
        <v>826</v>
      </c>
      <c r="F38" s="127">
        <v>104</v>
      </c>
      <c r="G38" s="81">
        <f t="shared" ref="G38:G43" si="1">E38+F38</f>
        <v>930</v>
      </c>
    </row>
    <row r="39" spans="2:9" ht="15.95" customHeight="1" x14ac:dyDescent="0.2">
      <c r="D39" s="116" t="s">
        <v>360</v>
      </c>
      <c r="E39" s="127">
        <v>253</v>
      </c>
      <c r="F39" s="127">
        <v>28</v>
      </c>
      <c r="G39" s="81">
        <f t="shared" si="1"/>
        <v>281</v>
      </c>
    </row>
    <row r="40" spans="2:9" ht="15.95" customHeight="1" x14ac:dyDescent="0.2">
      <c r="D40" s="116" t="s">
        <v>361</v>
      </c>
      <c r="E40" s="127">
        <v>1403</v>
      </c>
      <c r="F40" s="127">
        <v>130</v>
      </c>
      <c r="G40" s="81">
        <f t="shared" si="1"/>
        <v>1533</v>
      </c>
    </row>
    <row r="41" spans="2:9" ht="15.95" customHeight="1" x14ac:dyDescent="0.2">
      <c r="D41" s="116" t="s">
        <v>362</v>
      </c>
      <c r="E41" s="127">
        <v>0</v>
      </c>
      <c r="F41" s="127">
        <v>0</v>
      </c>
      <c r="G41" s="81">
        <f t="shared" si="1"/>
        <v>0</v>
      </c>
      <c r="I41" s="70"/>
    </row>
    <row r="42" spans="2:9" ht="15.95" customHeight="1" x14ac:dyDescent="0.2">
      <c r="D42" s="116" t="s">
        <v>363</v>
      </c>
      <c r="E42" s="127">
        <v>0</v>
      </c>
      <c r="F42" s="127">
        <v>0</v>
      </c>
      <c r="G42" s="81">
        <f t="shared" si="1"/>
        <v>0</v>
      </c>
    </row>
    <row r="43" spans="2:9" ht="15.95" customHeight="1" x14ac:dyDescent="0.2">
      <c r="D43" s="25" t="s">
        <v>170</v>
      </c>
      <c r="E43" s="82">
        <v>6</v>
      </c>
      <c r="F43" s="80">
        <v>1</v>
      </c>
      <c r="G43" s="81">
        <f t="shared" si="1"/>
        <v>7</v>
      </c>
    </row>
    <row r="44" spans="2:9" ht="15.95" customHeight="1" x14ac:dyDescent="0.2">
      <c r="D44" s="29" t="s">
        <v>118</v>
      </c>
      <c r="E44" s="83">
        <f>SUM(E36:E43)</f>
        <v>2488</v>
      </c>
      <c r="F44" s="83">
        <f>SUM(F36:F43)</f>
        <v>263</v>
      </c>
      <c r="G44" s="83">
        <f>SUM(G36:G43)</f>
        <v>2751</v>
      </c>
    </row>
    <row r="45" spans="2:9" ht="15.95" customHeight="1" x14ac:dyDescent="0.2">
      <c r="D45" s="35" t="s">
        <v>348</v>
      </c>
    </row>
    <row r="46" spans="2:9" ht="15.95" customHeight="1" x14ac:dyDescent="0.2"/>
    <row r="47" spans="2:9" ht="15.95" customHeight="1" x14ac:dyDescent="0.2"/>
    <row r="48" spans="2:9" ht="15.95" customHeight="1" x14ac:dyDescent="0.2">
      <c r="B48" s="70"/>
      <c r="C48" s="4" t="s">
        <v>101</v>
      </c>
    </row>
    <row r="49" spans="2:9" ht="6.95" customHeight="1" x14ac:dyDescent="0.2">
      <c r="C49" s="4"/>
    </row>
    <row r="50" spans="2:9" ht="15.95" customHeight="1" x14ac:dyDescent="0.2">
      <c r="B50" s="70"/>
    </row>
    <row r="51" spans="2:9" ht="15.95" customHeight="1" x14ac:dyDescent="0.2"/>
    <row r="52" spans="2:9" ht="6.95" customHeight="1" x14ac:dyDescent="0.2"/>
    <row r="53" spans="2:9" ht="18" customHeight="1" x14ac:dyDescent="0.2">
      <c r="B53" s="70"/>
      <c r="D53" s="36" t="s">
        <v>364</v>
      </c>
      <c r="E53" s="36" t="s">
        <v>350</v>
      </c>
      <c r="F53" s="36" t="s">
        <v>264</v>
      </c>
      <c r="G53" s="36" t="s">
        <v>249</v>
      </c>
    </row>
    <row r="54" spans="2:9" ht="24" x14ac:dyDescent="0.2">
      <c r="B54" s="70"/>
      <c r="D54" s="38" t="s">
        <v>365</v>
      </c>
      <c r="E54" s="18">
        <v>2132</v>
      </c>
      <c r="F54" s="18">
        <v>225</v>
      </c>
      <c r="G54" s="39">
        <f>E54+F54</f>
        <v>2357</v>
      </c>
    </row>
    <row r="55" spans="2:9" ht="15.95" customHeight="1" x14ac:dyDescent="0.2">
      <c r="D55" s="74" t="s">
        <v>366</v>
      </c>
      <c r="E55" s="73">
        <v>2432</v>
      </c>
      <c r="F55" s="73">
        <v>255</v>
      </c>
      <c r="G55" s="130">
        <f>E55+F55</f>
        <v>2687</v>
      </c>
      <c r="I55" s="70"/>
    </row>
    <row r="56" spans="2:9" ht="15.95" customHeight="1" x14ac:dyDescent="0.2">
      <c r="D56" s="29" t="s">
        <v>118</v>
      </c>
      <c r="E56" s="23">
        <f>E54+E55</f>
        <v>4564</v>
      </c>
      <c r="F56" s="23">
        <f>F54+F55</f>
        <v>480</v>
      </c>
      <c r="G56" s="23">
        <f>G54+G55</f>
        <v>5044</v>
      </c>
    </row>
    <row r="57" spans="2:9" ht="15.95" customHeight="1" x14ac:dyDescent="0.2">
      <c r="D57" s="77" t="s">
        <v>367</v>
      </c>
      <c r="E57" s="76"/>
      <c r="F57" s="76"/>
      <c r="G57" s="76"/>
    </row>
    <row r="58" spans="2:9" ht="15.95" customHeight="1" x14ac:dyDescent="0.2">
      <c r="D58" s="35" t="s">
        <v>348</v>
      </c>
    </row>
    <row r="59" spans="2:9" ht="15.95" customHeight="1" x14ac:dyDescent="0.2"/>
    <row r="60" spans="2:9" ht="15.95" customHeight="1" x14ac:dyDescent="0.2"/>
    <row r="61" spans="2:9" ht="15.95" customHeight="1" x14ac:dyDescent="0.2">
      <c r="B61" s="70"/>
    </row>
    <row r="62" spans="2:9" ht="15.95" customHeight="1" x14ac:dyDescent="0.2"/>
    <row r="63" spans="2:9" ht="6.95" customHeight="1" x14ac:dyDescent="0.2"/>
    <row r="64" spans="2:9" ht="18" customHeight="1" x14ac:dyDescent="0.2">
      <c r="B64" s="70"/>
      <c r="D64" s="36" t="s">
        <v>368</v>
      </c>
      <c r="E64" s="36" t="s">
        <v>350</v>
      </c>
      <c r="F64" s="36" t="s">
        <v>264</v>
      </c>
      <c r="G64" s="36" t="s">
        <v>249</v>
      </c>
    </row>
    <row r="65" spans="2:16" ht="15.95" customHeight="1" x14ac:dyDescent="0.2">
      <c r="D65" s="108" t="s">
        <v>3</v>
      </c>
      <c r="E65" s="104">
        <v>61</v>
      </c>
      <c r="F65" s="104">
        <v>7</v>
      </c>
      <c r="G65" s="107">
        <f t="shared" ref="G65:G70" si="2">E65+F65</f>
        <v>68</v>
      </c>
    </row>
    <row r="66" spans="2:16" ht="15.95" customHeight="1" x14ac:dyDescent="0.2">
      <c r="D66" s="116" t="s">
        <v>2</v>
      </c>
      <c r="E66" s="103">
        <v>727</v>
      </c>
      <c r="F66" s="103">
        <v>84</v>
      </c>
      <c r="G66" s="114">
        <f t="shared" si="2"/>
        <v>811</v>
      </c>
    </row>
    <row r="67" spans="2:16" ht="15.95" customHeight="1" x14ac:dyDescent="0.2">
      <c r="D67" s="116" t="s">
        <v>0</v>
      </c>
      <c r="E67" s="103">
        <v>1202</v>
      </c>
      <c r="F67" s="103">
        <v>104</v>
      </c>
      <c r="G67" s="114">
        <f t="shared" si="2"/>
        <v>1306</v>
      </c>
      <c r="I67" s="70"/>
      <c r="N67" s="75"/>
      <c r="P67" s="75"/>
    </row>
    <row r="68" spans="2:16" ht="15.95" customHeight="1" x14ac:dyDescent="0.2">
      <c r="D68" s="116" t="s">
        <v>1</v>
      </c>
      <c r="E68" s="103">
        <v>142</v>
      </c>
      <c r="F68" s="103">
        <v>22</v>
      </c>
      <c r="G68" s="114">
        <f t="shared" si="2"/>
        <v>164</v>
      </c>
    </row>
    <row r="69" spans="2:16" ht="15.95" customHeight="1" x14ac:dyDescent="0.2">
      <c r="D69" s="116" t="s">
        <v>16</v>
      </c>
      <c r="E69" s="103">
        <v>151</v>
      </c>
      <c r="F69" s="103">
        <v>13</v>
      </c>
      <c r="G69" s="114">
        <f t="shared" si="2"/>
        <v>164</v>
      </c>
    </row>
    <row r="70" spans="2:16" ht="15.95" customHeight="1" x14ac:dyDescent="0.2">
      <c r="D70" s="25" t="s">
        <v>4</v>
      </c>
      <c r="E70" s="20">
        <v>205</v>
      </c>
      <c r="F70" s="20">
        <v>33</v>
      </c>
      <c r="G70" s="114">
        <f t="shared" si="2"/>
        <v>238</v>
      </c>
    </row>
    <row r="71" spans="2:16" ht="15.95" customHeight="1" x14ac:dyDescent="0.2">
      <c r="D71" s="29" t="s">
        <v>118</v>
      </c>
      <c r="E71" s="23">
        <f>SUM(E65:E70)</f>
        <v>2488</v>
      </c>
      <c r="F71" s="23">
        <f>SUM(F65:F70)</f>
        <v>263</v>
      </c>
      <c r="G71" s="23">
        <f>SUM(G65:G70)</f>
        <v>2751</v>
      </c>
    </row>
    <row r="72" spans="2:16" ht="15.95" customHeight="1" x14ac:dyDescent="0.2">
      <c r="D72" s="35" t="s">
        <v>348</v>
      </c>
    </row>
    <row r="73" spans="2:16" ht="15.95" customHeight="1" x14ac:dyDescent="0.2"/>
    <row r="74" spans="2:16" ht="15.95" customHeight="1" x14ac:dyDescent="0.2"/>
    <row r="75" spans="2:16" ht="15.95" customHeight="1" x14ac:dyDescent="0.2">
      <c r="B75" s="70"/>
      <c r="C75" s="4" t="s">
        <v>102</v>
      </c>
    </row>
    <row r="76" spans="2:16" ht="6.95" customHeight="1" x14ac:dyDescent="0.2"/>
    <row r="77" spans="2:16" ht="15.95" customHeight="1" x14ac:dyDescent="0.2"/>
    <row r="78" spans="2:16" ht="15.95" customHeight="1" x14ac:dyDescent="0.2"/>
    <row r="79" spans="2:16" ht="6.95" customHeight="1" x14ac:dyDescent="0.2"/>
    <row r="80" spans="2:16" ht="18" customHeight="1" x14ac:dyDescent="0.2">
      <c r="B80" s="70"/>
      <c r="D80" s="36" t="s">
        <v>369</v>
      </c>
      <c r="E80" s="36" t="s">
        <v>350</v>
      </c>
      <c r="F80" s="36" t="s">
        <v>264</v>
      </c>
      <c r="G80" s="36" t="s">
        <v>249</v>
      </c>
    </row>
    <row r="81" spans="2:9" ht="15.95" customHeight="1" x14ac:dyDescent="0.2">
      <c r="D81" s="27" t="s">
        <v>370</v>
      </c>
      <c r="E81" s="18">
        <v>59</v>
      </c>
      <c r="F81" s="18">
        <v>4</v>
      </c>
      <c r="G81" s="39">
        <f>E81+F81</f>
        <v>63</v>
      </c>
    </row>
    <row r="82" spans="2:9" ht="15.95" customHeight="1" x14ac:dyDescent="0.2">
      <c r="D82" s="74" t="s">
        <v>371</v>
      </c>
      <c r="E82" s="73">
        <v>2425</v>
      </c>
      <c r="F82" s="73">
        <v>254</v>
      </c>
      <c r="G82" s="130">
        <f>E82+F82</f>
        <v>2679</v>
      </c>
      <c r="H82" s="70"/>
      <c r="I82" s="70"/>
    </row>
    <row r="83" spans="2:9" ht="15.95" customHeight="1" x14ac:dyDescent="0.2">
      <c r="D83" s="29" t="s">
        <v>118</v>
      </c>
      <c r="E83" s="23">
        <f>E81+E82</f>
        <v>2484</v>
      </c>
      <c r="F83" s="23">
        <f>F81+F82</f>
        <v>258</v>
      </c>
      <c r="G83" s="23">
        <f>G81+G82</f>
        <v>2742</v>
      </c>
    </row>
    <row r="84" spans="2:9" ht="15.95" customHeight="1" x14ac:dyDescent="0.2">
      <c r="D84" s="35" t="s">
        <v>348</v>
      </c>
    </row>
    <row r="85" spans="2:9" ht="15.95" customHeight="1" x14ac:dyDescent="0.2"/>
    <row r="86" spans="2:9" ht="15.95" customHeight="1" x14ac:dyDescent="0.2"/>
    <row r="87" spans="2:9" ht="15.95" customHeight="1" x14ac:dyDescent="0.2">
      <c r="B87" s="70"/>
    </row>
    <row r="88" spans="2:9" ht="15.95" customHeight="1" x14ac:dyDescent="0.2"/>
    <row r="89" spans="2:9" ht="6.95" customHeight="1" x14ac:dyDescent="0.2"/>
    <row r="90" spans="2:9" ht="28.5" customHeight="1" x14ac:dyDescent="0.2">
      <c r="B90" s="70"/>
      <c r="D90" s="40" t="s">
        <v>372</v>
      </c>
      <c r="E90" s="36" t="s">
        <v>350</v>
      </c>
      <c r="F90" s="36" t="s">
        <v>264</v>
      </c>
      <c r="G90" s="36" t="s">
        <v>249</v>
      </c>
    </row>
    <row r="91" spans="2:9" ht="15.95" customHeight="1" x14ac:dyDescent="0.2">
      <c r="D91" s="108" t="s">
        <v>373</v>
      </c>
      <c r="E91" s="104">
        <v>958</v>
      </c>
      <c r="F91" s="104">
        <v>109</v>
      </c>
      <c r="G91" s="107">
        <f>E91+F91</f>
        <v>1067</v>
      </c>
    </row>
    <row r="92" spans="2:9" ht="15.95" customHeight="1" x14ac:dyDescent="0.2">
      <c r="D92" s="116" t="s">
        <v>374</v>
      </c>
      <c r="E92" s="103">
        <v>895</v>
      </c>
      <c r="F92" s="103">
        <v>102</v>
      </c>
      <c r="G92" s="114">
        <f>E92+F92</f>
        <v>997</v>
      </c>
    </row>
    <row r="93" spans="2:9" ht="27" customHeight="1" x14ac:dyDescent="0.2">
      <c r="D93" s="129" t="s">
        <v>375</v>
      </c>
      <c r="E93" s="103">
        <v>1705</v>
      </c>
      <c r="F93" s="103">
        <v>171</v>
      </c>
      <c r="G93" s="114">
        <f>E93+F93</f>
        <v>1876</v>
      </c>
      <c r="I93" s="70"/>
    </row>
    <row r="94" spans="2:9" ht="27" customHeight="1" x14ac:dyDescent="0.2">
      <c r="D94" s="129" t="s">
        <v>376</v>
      </c>
      <c r="E94" s="103">
        <v>121</v>
      </c>
      <c r="F94" s="103">
        <v>14</v>
      </c>
      <c r="G94" s="114">
        <f>E94+F94</f>
        <v>135</v>
      </c>
    </row>
    <row r="95" spans="2:9" ht="15.95" customHeight="1" x14ac:dyDescent="0.2">
      <c r="D95" s="25" t="s">
        <v>377</v>
      </c>
      <c r="E95" s="20">
        <v>654</v>
      </c>
      <c r="F95" s="20">
        <v>58</v>
      </c>
      <c r="G95" s="114">
        <f>E95+F95</f>
        <v>712</v>
      </c>
    </row>
    <row r="96" spans="2:9" ht="15.95" customHeight="1" x14ac:dyDescent="0.2">
      <c r="D96" s="29" t="s">
        <v>118</v>
      </c>
      <c r="E96" s="23">
        <f>SUM(E91:E95)</f>
        <v>4333</v>
      </c>
      <c r="F96" s="23">
        <f>SUM(F91:F95)</f>
        <v>454</v>
      </c>
      <c r="G96" s="23">
        <f>SUM(G91:G95)</f>
        <v>4787</v>
      </c>
    </row>
    <row r="97" spans="2:9" ht="15.95" customHeight="1" x14ac:dyDescent="0.2">
      <c r="D97" s="77" t="s">
        <v>378</v>
      </c>
      <c r="E97" s="76"/>
      <c r="F97" s="76"/>
      <c r="G97" s="76"/>
      <c r="H97" s="70"/>
    </row>
    <row r="98" spans="2:9" ht="15.95" customHeight="1" x14ac:dyDescent="0.2">
      <c r="D98" s="35" t="s">
        <v>348</v>
      </c>
    </row>
    <row r="99" spans="2:9" ht="15.95" customHeight="1" x14ac:dyDescent="0.2"/>
    <row r="100" spans="2:9" ht="15.95" customHeight="1" x14ac:dyDescent="0.2"/>
    <row r="101" spans="2:9" ht="15.95" customHeight="1" x14ac:dyDescent="0.2">
      <c r="B101" s="70"/>
    </row>
    <row r="102" spans="2:9" ht="15.95" customHeight="1" x14ac:dyDescent="0.2"/>
    <row r="103" spans="2:9" ht="6.95" customHeight="1" x14ac:dyDescent="0.2"/>
    <row r="104" spans="2:9" ht="18" customHeight="1" x14ac:dyDescent="0.2">
      <c r="D104" s="36" t="s">
        <v>379</v>
      </c>
      <c r="E104" s="36" t="s">
        <v>350</v>
      </c>
      <c r="F104" s="36" t="s">
        <v>264</v>
      </c>
      <c r="G104" s="36" t="s">
        <v>249</v>
      </c>
    </row>
    <row r="105" spans="2:9" ht="25.5" customHeight="1" x14ac:dyDescent="0.2">
      <c r="B105" s="70"/>
      <c r="D105" s="126" t="s">
        <v>380</v>
      </c>
      <c r="E105" s="104">
        <v>1625</v>
      </c>
      <c r="F105" s="104">
        <v>147</v>
      </c>
      <c r="G105" s="107">
        <f>E105+F105</f>
        <v>1772</v>
      </c>
      <c r="I105" s="70"/>
    </row>
    <row r="106" spans="2:9" ht="25.5" customHeight="1" x14ac:dyDescent="0.2">
      <c r="D106" s="129" t="s">
        <v>381</v>
      </c>
      <c r="E106" s="103">
        <v>519</v>
      </c>
      <c r="F106" s="103">
        <v>72</v>
      </c>
      <c r="G106" s="114">
        <f>E106+F106</f>
        <v>591</v>
      </c>
    </row>
    <row r="107" spans="2:9" ht="25.5" customHeight="1" x14ac:dyDescent="0.2">
      <c r="C107" s="70"/>
      <c r="D107" s="41" t="s">
        <v>382</v>
      </c>
      <c r="E107" s="20">
        <v>298</v>
      </c>
      <c r="F107" s="20">
        <v>34</v>
      </c>
      <c r="G107" s="114">
        <f>E107+F107</f>
        <v>332</v>
      </c>
    </row>
    <row r="108" spans="2:9" ht="15.95" customHeight="1" x14ac:dyDescent="0.2">
      <c r="D108" s="29" t="s">
        <v>118</v>
      </c>
      <c r="E108" s="23">
        <f>SUM(E105:E107)</f>
        <v>2442</v>
      </c>
      <c r="F108" s="23">
        <f>SUM(F105:F107)</f>
        <v>253</v>
      </c>
      <c r="G108" s="23">
        <f>SUM(G105:G107)</f>
        <v>2695</v>
      </c>
    </row>
    <row r="109" spans="2:9" ht="15.95" customHeight="1" x14ac:dyDescent="0.2">
      <c r="D109" s="77" t="s">
        <v>378</v>
      </c>
      <c r="E109" s="76"/>
      <c r="F109" s="76"/>
      <c r="G109" s="76"/>
    </row>
    <row r="110" spans="2:9" ht="15.95" customHeight="1" x14ac:dyDescent="0.2">
      <c r="D110" s="35" t="s">
        <v>348</v>
      </c>
    </row>
    <row r="111" spans="2:9" ht="15.95" customHeight="1" x14ac:dyDescent="0.2"/>
    <row r="112" spans="2:9" ht="15.95" customHeight="1" x14ac:dyDescent="0.2"/>
    <row r="113" spans="2:8" ht="15.95" customHeight="1" x14ac:dyDescent="0.2">
      <c r="B113" s="70"/>
      <c r="C113" s="4" t="s">
        <v>103</v>
      </c>
    </row>
    <row r="114" spans="2:8" ht="6.95" customHeight="1" x14ac:dyDescent="0.2"/>
    <row r="115" spans="2:8" ht="15.95" customHeight="1" x14ac:dyDescent="0.2"/>
    <row r="116" spans="2:8" ht="15.95" customHeight="1" x14ac:dyDescent="0.2"/>
    <row r="117" spans="2:8" ht="6.95" customHeight="1" x14ac:dyDescent="0.2"/>
    <row r="118" spans="2:8" ht="18" customHeight="1" x14ac:dyDescent="0.2">
      <c r="B118" s="70"/>
      <c r="D118" s="16" t="s">
        <v>383</v>
      </c>
      <c r="E118" s="15" t="s">
        <v>386</v>
      </c>
      <c r="F118" s="14"/>
    </row>
    <row r="119" spans="2:8" ht="15.95" customHeight="1" x14ac:dyDescent="0.2">
      <c r="D119" s="27" t="s">
        <v>384</v>
      </c>
      <c r="E119" s="646">
        <v>1054</v>
      </c>
      <c r="F119" s="647"/>
      <c r="H119" s="70"/>
    </row>
    <row r="120" spans="2:8" ht="15.95" customHeight="1" x14ac:dyDescent="0.2">
      <c r="D120" s="74" t="s">
        <v>385</v>
      </c>
      <c r="E120" s="648">
        <v>1023</v>
      </c>
      <c r="F120" s="649"/>
    </row>
    <row r="121" spans="2:8" ht="15.95" customHeight="1" x14ac:dyDescent="0.2">
      <c r="D121" s="30" t="s">
        <v>118</v>
      </c>
      <c r="E121" s="644">
        <f>E119+E120</f>
        <v>2077</v>
      </c>
      <c r="F121" s="645"/>
    </row>
    <row r="122" spans="2:8" ht="15.95" customHeight="1" x14ac:dyDescent="0.2">
      <c r="D122" s="35" t="s">
        <v>348</v>
      </c>
    </row>
    <row r="123" spans="2:8" ht="15.95" customHeight="1" x14ac:dyDescent="0.2"/>
    <row r="124" spans="2:8" ht="15.95" customHeight="1" x14ac:dyDescent="0.2"/>
    <row r="125" spans="2:8" ht="15.95" customHeight="1" x14ac:dyDescent="0.2">
      <c r="B125" s="70"/>
      <c r="C125" s="4" t="s">
        <v>104</v>
      </c>
    </row>
    <row r="126" spans="2:8" ht="6.95" customHeight="1" x14ac:dyDescent="0.2"/>
    <row r="127" spans="2:8" ht="15.95" customHeight="1" x14ac:dyDescent="0.2"/>
    <row r="128" spans="2:8" ht="15.95" customHeight="1" x14ac:dyDescent="0.2"/>
    <row r="129" spans="4:10" ht="6.95" customHeight="1" x14ac:dyDescent="0.2"/>
    <row r="130" spans="4:10" ht="15.95" customHeight="1" x14ac:dyDescent="0.2">
      <c r="D130" s="16" t="s">
        <v>387</v>
      </c>
      <c r="E130" s="15" t="s">
        <v>388</v>
      </c>
      <c r="F130" s="14"/>
      <c r="J130" s="84"/>
    </row>
    <row r="131" spans="4:10" ht="15.95" customHeight="1" x14ac:dyDescent="0.2">
      <c r="D131" s="27" t="s">
        <v>263</v>
      </c>
      <c r="E131" s="650">
        <v>252</v>
      </c>
      <c r="F131" s="651"/>
    </row>
    <row r="132" spans="4:10" ht="15.95" customHeight="1" x14ac:dyDescent="0.2">
      <c r="D132" s="74" t="s">
        <v>264</v>
      </c>
      <c r="E132" s="642">
        <v>192</v>
      </c>
      <c r="F132" s="643"/>
    </row>
    <row r="133" spans="4:10" ht="15.95" customHeight="1" x14ac:dyDescent="0.2">
      <c r="D133" s="30" t="s">
        <v>118</v>
      </c>
      <c r="E133" s="644">
        <f>E131+E132</f>
        <v>444</v>
      </c>
      <c r="F133" s="645"/>
    </row>
    <row r="134" spans="4:10" ht="15.95" customHeight="1" x14ac:dyDescent="0.2">
      <c r="D134" s="35" t="s">
        <v>348</v>
      </c>
    </row>
    <row r="135" spans="4:10" ht="15.95" customHeight="1" x14ac:dyDescent="0.2"/>
    <row r="136" spans="4:10" ht="15.95" customHeight="1" x14ac:dyDescent="0.2"/>
    <row r="137" spans="4:10" ht="15.95" customHeight="1" x14ac:dyDescent="0.2"/>
    <row r="138" spans="4:10" ht="15.95" customHeight="1" x14ac:dyDescent="0.2"/>
    <row r="139" spans="4:10" ht="15.95" customHeight="1" x14ac:dyDescent="0.2"/>
    <row r="140" spans="4:10" ht="15.95" customHeight="1" x14ac:dyDescent="0.2"/>
    <row r="141" spans="4:10" ht="15.95" customHeight="1" x14ac:dyDescent="0.2"/>
    <row r="142" spans="4:10" ht="15.95" customHeight="1" x14ac:dyDescent="0.2"/>
    <row r="143" spans="4:10" ht="15.95" customHeight="1" x14ac:dyDescent="0.2"/>
    <row r="144" spans="4:10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</sheetData>
  <mergeCells count="6">
    <mergeCell ref="E132:F132"/>
    <mergeCell ref="E133:F133"/>
    <mergeCell ref="E119:F119"/>
    <mergeCell ref="E120:F120"/>
    <mergeCell ref="E121:F121"/>
    <mergeCell ref="E131:F131"/>
  </mergeCells>
  <phoneticPr fontId="12" type="noConversion"/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3" manualBreakCount="3">
    <brk id="47" min="2" max="10" man="1"/>
    <brk id="74" min="2" max="10" man="1"/>
    <brk id="112" min="2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16</vt:i4>
      </vt:variant>
    </vt:vector>
  </HeadingPairs>
  <TitlesOfParts>
    <vt:vector size="24" baseType="lpstr">
      <vt:lpstr>&gt;&gt;AURKIBIDEA&lt;&lt;</vt:lpstr>
      <vt:lpstr>ProzesuJudizialak_1</vt:lpstr>
      <vt:lpstr>ProzesuJudizialak_2</vt:lpstr>
      <vt:lpstr>FTZ_1</vt:lpstr>
      <vt:lpstr>FTZ_2</vt:lpstr>
      <vt:lpstr>BiktimenArreta</vt:lpstr>
      <vt:lpstr>AbokatuArreta_1</vt:lpstr>
      <vt:lpstr>AbokatuArreta_2</vt:lpstr>
      <vt:lpstr>'&gt;&gt;AURKIBIDEA&lt;&lt;'!Área_de_impresión</vt:lpstr>
      <vt:lpstr>AbokatuArreta_1!Área_de_impresión</vt:lpstr>
      <vt:lpstr>AbokatuArreta_2!Área_de_impresión</vt:lpstr>
      <vt:lpstr>BiktimenArreta!Área_de_impresión</vt:lpstr>
      <vt:lpstr>FTZ_1!Área_de_impresión</vt:lpstr>
      <vt:lpstr>FTZ_2!Área_de_impresión</vt:lpstr>
      <vt:lpstr>ProzesuJudizialak_1!Área_de_impresión</vt:lpstr>
      <vt:lpstr>ProzesuJudizialak_2!Área_de_impresión</vt:lpstr>
      <vt:lpstr>'&gt;&gt;AURKIBIDEA&lt;&lt;'!Títulos_a_imprimir</vt:lpstr>
      <vt:lpstr>AbokatuArreta_1!Títulos_a_imprimir</vt:lpstr>
      <vt:lpstr>AbokatuArreta_2!Títulos_a_imprimir</vt:lpstr>
      <vt:lpstr>BiktimenArreta!Títulos_a_imprimir</vt:lpstr>
      <vt:lpstr>FTZ_1!Títulos_a_imprimir</vt:lpstr>
      <vt:lpstr>FTZ_2!Títulos_a_imprimir</vt:lpstr>
      <vt:lpstr>ProzesuJudizialak_1!Títulos_a_imprimir</vt:lpstr>
      <vt:lpstr>ProzesuJudizialak_2!Títulos_a_imprimir</vt:lpstr>
    </vt:vector>
  </TitlesOfParts>
  <Company>Interdimensional Cocreation Industries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nom</dc:creator>
  <cp:lastModifiedBy>Usuario de Windows</cp:lastModifiedBy>
  <cp:lastPrinted>2025-07-03T10:31:25Z</cp:lastPrinted>
  <dcterms:created xsi:type="dcterms:W3CDTF">2009-07-10T13:25:11Z</dcterms:created>
  <dcterms:modified xsi:type="dcterms:W3CDTF">2025-07-03T10:32:07Z</dcterms:modified>
</cp:coreProperties>
</file>