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92.168.0.200\docugen\PROYECTOS\OVGB\2025\1.TRABAJO\Cifras_xlsx_25\5.DEF\es\"/>
    </mc:Choice>
  </mc:AlternateContent>
  <bookViews>
    <workbookView xWindow="0" yWindow="0" windowWidth="28800" windowHeight="11355" tabRatio="860"/>
  </bookViews>
  <sheets>
    <sheet name="&gt;&gt;INDICE&lt;&lt;" sheetId="5" r:id="rId1"/>
    <sheet name="ProcesosJudiciales_1" sheetId="11" r:id="rId2"/>
    <sheet name="ProcesosJudiciales_2" sheetId="19" r:id="rId3"/>
    <sheet name="PEF_1" sheetId="24" r:id="rId4"/>
    <sheet name="PEF_2" sheetId="18" r:id="rId5"/>
    <sheet name="AtenciónVíctimas" sheetId="23" r:id="rId6"/>
    <sheet name="AsistenciaLetrada_1" sheetId="9" r:id="rId7"/>
    <sheet name="AsistenciaLetrada_2" sheetId="15" r:id="rId8"/>
  </sheets>
  <definedNames>
    <definedName name="_xlnm.Print_Area" localSheetId="0">'&gt;&gt;INDICE&lt;&lt;'!$C$8:$H$82</definedName>
    <definedName name="_xlnm.Print_Area" localSheetId="6">AsistenciaLetrada_1!$C$9:$M$28</definedName>
    <definedName name="_xlnm.Print_Area" localSheetId="7">AsistenciaLetrada_2!$C$9:$K$134</definedName>
    <definedName name="_xlnm.Print_Area" localSheetId="5">AtenciónVíctimas!$C$9:$Q$143</definedName>
    <definedName name="_xlnm.Print_Area" localSheetId="3">PEF_1!$C$17:$Z$124</definedName>
    <definedName name="_xlnm.Print_Area" localSheetId="4">PEF_2!$C$12:$Z$90</definedName>
    <definedName name="_xlnm.Print_Area" localSheetId="1">ProcesosJudiciales_1!$C$11:$P$148</definedName>
    <definedName name="_xlnm.Print_Area" localSheetId="2">ProcesosJudiciales_2!$C$11:$X$40</definedName>
    <definedName name="OLE_LINK5" localSheetId="4">PEF_2!#REF!</definedName>
    <definedName name="_xlnm.Print_Titles" localSheetId="0">'&gt;&gt;INDICE&lt;&lt;'!$2:$7</definedName>
    <definedName name="_xlnm.Print_Titles" localSheetId="6">AsistenciaLetrada_1!$2:$8</definedName>
    <definedName name="_xlnm.Print_Titles" localSheetId="7">AsistenciaLetrada_2!$2:$8</definedName>
    <definedName name="_xlnm.Print_Titles" localSheetId="5">AtenciónVíctimas!$2:$7</definedName>
    <definedName name="_xlnm.Print_Titles" localSheetId="3">PEF_1!$2:$16</definedName>
    <definedName name="_xlnm.Print_Titles" localSheetId="4">PEF_2!$2:$11</definedName>
    <definedName name="_xlnm.Print_Titles" localSheetId="1">ProcesosJudiciales_1!$2:$10</definedName>
    <definedName name="_xlnm.Print_Titles" localSheetId="2">ProcesosJudiciales_2!$2:$10</definedName>
  </definedNames>
  <calcPr calcId="162913"/>
</workbook>
</file>

<file path=xl/calcChain.xml><?xml version="1.0" encoding="utf-8"?>
<calcChain xmlns="http://schemas.openxmlformats.org/spreadsheetml/2006/main">
  <c r="Q114" i="24" l="1"/>
  <c r="P114" i="24"/>
  <c r="O114" i="24"/>
  <c r="O70" i="24" l="1"/>
  <c r="O123" i="24"/>
  <c r="K38" i="23" l="1"/>
  <c r="X30" i="19" l="1"/>
  <c r="P21" i="11" l="1"/>
  <c r="P35" i="11" l="1"/>
  <c r="L79" i="23" l="1"/>
  <c r="M68" i="23" s="1"/>
  <c r="K48" i="23"/>
  <c r="L48" i="23" s="1"/>
  <c r="M76" i="23" l="1"/>
  <c r="M67" i="23"/>
  <c r="M78" i="23"/>
  <c r="M75" i="23"/>
  <c r="M73" i="23"/>
  <c r="M72" i="23"/>
  <c r="M71" i="23"/>
  <c r="M70" i="23"/>
  <c r="M79" i="23"/>
  <c r="M69" i="23"/>
  <c r="M66" i="23"/>
  <c r="M77" i="23"/>
  <c r="M74" i="23"/>
  <c r="M64" i="23"/>
  <c r="M65" i="23"/>
  <c r="L46" i="23"/>
  <c r="L47" i="23"/>
  <c r="I28" i="15" l="1"/>
  <c r="G18" i="15"/>
  <c r="M15" i="23" l="1"/>
  <c r="M14" i="23"/>
  <c r="M128" i="23" l="1"/>
  <c r="Q123" i="24" l="1"/>
  <c r="P123" i="24"/>
  <c r="Q70" i="24"/>
  <c r="P70" i="24"/>
  <c r="W30" i="19" l="1"/>
  <c r="O35" i="11" l="1"/>
  <c r="O21" i="11"/>
  <c r="V30" i="19" l="1"/>
  <c r="N35" i="11" l="1"/>
  <c r="N21" i="11"/>
  <c r="M87" i="23" l="1"/>
  <c r="U30" i="19" l="1"/>
  <c r="M35" i="11" l="1"/>
  <c r="M21" i="11"/>
  <c r="G17" i="15" l="1"/>
  <c r="M136" i="23" l="1"/>
  <c r="M112" i="23"/>
  <c r="M142" i="23" s="1"/>
  <c r="K58" i="23"/>
  <c r="K24" i="23"/>
  <c r="K16" i="23"/>
  <c r="M16" i="23" s="1"/>
  <c r="L31" i="23" l="1"/>
  <c r="L37" i="23"/>
  <c r="L32" i="23"/>
  <c r="L33" i="23"/>
  <c r="L35" i="23"/>
  <c r="L36" i="23"/>
  <c r="L34" i="23"/>
  <c r="L30" i="23"/>
  <c r="L38" i="23"/>
  <c r="L56" i="23"/>
  <c r="L24" i="23"/>
  <c r="N140" i="23"/>
  <c r="L16" i="23"/>
  <c r="L57" i="23"/>
  <c r="L22" i="23"/>
  <c r="L23" i="23"/>
  <c r="L15" i="23"/>
  <c r="L14" i="23"/>
  <c r="L55" i="23"/>
  <c r="L58" i="23"/>
  <c r="L54" i="23"/>
  <c r="N141" i="23" l="1"/>
  <c r="N135" i="23"/>
  <c r="N119" i="23"/>
  <c r="N106" i="23"/>
  <c r="N109" i="23"/>
  <c r="N93" i="23"/>
  <c r="N138" i="23"/>
  <c r="N89" i="23"/>
  <c r="N120" i="23"/>
  <c r="N139" i="23"/>
  <c r="N134" i="23"/>
  <c r="N131" i="23"/>
  <c r="N136" i="23"/>
  <c r="N114" i="23"/>
  <c r="N100" i="23"/>
  <c r="N98" i="23"/>
  <c r="N92" i="23"/>
  <c r="N104" i="23"/>
  <c r="N117" i="23"/>
  <c r="N95" i="23"/>
  <c r="N97" i="23"/>
  <c r="N101" i="23"/>
  <c r="N96" i="23"/>
  <c r="N121" i="23"/>
  <c r="N128" i="23"/>
  <c r="N107" i="23"/>
  <c r="N130" i="23"/>
  <c r="N116" i="23"/>
  <c r="N118" i="23"/>
  <c r="N102" i="23"/>
  <c r="N112" i="23"/>
  <c r="N129" i="23"/>
  <c r="N105" i="23"/>
  <c r="N103" i="23"/>
  <c r="N88" i="23"/>
  <c r="N91" i="23"/>
  <c r="N110" i="23"/>
  <c r="N132" i="23"/>
  <c r="N87" i="23"/>
  <c r="N133" i="23"/>
  <c r="N115" i="23"/>
  <c r="N90" i="23"/>
  <c r="N108" i="23"/>
  <c r="N137" i="23"/>
  <c r="N111" i="23"/>
  <c r="N94" i="23"/>
  <c r="N99" i="23"/>
  <c r="N113" i="23"/>
  <c r="T30" i="19" l="1"/>
  <c r="L35" i="11" l="1"/>
  <c r="L21" i="11"/>
  <c r="G19" i="9" l="1"/>
  <c r="G18" i="9"/>
  <c r="G20" i="9"/>
  <c r="G21" i="9"/>
  <c r="G22" i="9"/>
  <c r="G23" i="9"/>
  <c r="G24" i="9"/>
  <c r="G25" i="9"/>
  <c r="G17" i="9"/>
  <c r="G16" i="9"/>
  <c r="F26" i="9"/>
  <c r="E26" i="9"/>
  <c r="S30" i="19" l="1"/>
  <c r="J127" i="11" l="1"/>
  <c r="K35" i="11" l="1"/>
  <c r="K21" i="11" l="1"/>
  <c r="J18" i="9" l="1"/>
  <c r="J19" i="9"/>
  <c r="J20" i="9"/>
  <c r="J21" i="9"/>
  <c r="J22" i="9"/>
  <c r="J23" i="9"/>
  <c r="J24" i="9"/>
  <c r="J25" i="9"/>
  <c r="J17" i="9"/>
  <c r="J16" i="9"/>
  <c r="R30" i="19" l="1"/>
  <c r="J35" i="11" l="1"/>
  <c r="J21" i="11"/>
  <c r="E30" i="19" l="1"/>
  <c r="M39" i="19"/>
  <c r="L39" i="19"/>
  <c r="K39" i="19"/>
  <c r="J39" i="19"/>
  <c r="Q30" i="19"/>
  <c r="P30" i="19"/>
  <c r="O30" i="19"/>
  <c r="N30" i="19"/>
  <c r="M30" i="19"/>
  <c r="L30" i="19"/>
  <c r="K30" i="19"/>
  <c r="J30" i="19"/>
  <c r="I30" i="19"/>
  <c r="H30" i="19"/>
  <c r="G30" i="19"/>
  <c r="F30" i="19"/>
  <c r="I20" i="19"/>
  <c r="L16" i="9" l="1"/>
  <c r="K16" i="9"/>
  <c r="K17" i="9"/>
  <c r="N118" i="11" l="1"/>
  <c r="O117" i="11"/>
  <c r="M118" i="11"/>
  <c r="L118" i="11"/>
  <c r="K118" i="11"/>
  <c r="L46" i="11" l="1"/>
  <c r="L47" i="11"/>
  <c r="I21" i="11" l="1"/>
  <c r="I35" i="11"/>
  <c r="O49" i="18" l="1"/>
  <c r="P49" i="18"/>
  <c r="Q49" i="18"/>
  <c r="O89" i="18"/>
  <c r="P89" i="18"/>
  <c r="Q89" i="18"/>
  <c r="L44" i="11" l="1"/>
  <c r="H35" i="11"/>
  <c r="G35" i="11"/>
  <c r="H21" i="11"/>
  <c r="G21" i="11"/>
  <c r="G107" i="15"/>
  <c r="G106" i="15"/>
  <c r="G105" i="15"/>
  <c r="G93" i="15"/>
  <c r="G94" i="15"/>
  <c r="G95" i="15"/>
  <c r="G92" i="15"/>
  <c r="G91" i="15"/>
  <c r="G82" i="15"/>
  <c r="G81" i="15"/>
  <c r="G67" i="15"/>
  <c r="G68" i="15"/>
  <c r="G69" i="15"/>
  <c r="G70" i="15"/>
  <c r="G66" i="15"/>
  <c r="G65" i="15"/>
  <c r="G38" i="15"/>
  <c r="G39" i="15"/>
  <c r="G40" i="15"/>
  <c r="G41" i="15"/>
  <c r="G42" i="15"/>
  <c r="G43" i="15"/>
  <c r="G37" i="15"/>
  <c r="G36" i="15"/>
  <c r="M16" i="9"/>
  <c r="L17" i="9"/>
  <c r="M17" i="9" s="1"/>
  <c r="L18" i="9"/>
  <c r="L19" i="9"/>
  <c r="L20" i="9"/>
  <c r="L21" i="9"/>
  <c r="L22" i="9"/>
  <c r="L23" i="9"/>
  <c r="L24" i="9"/>
  <c r="L25" i="9"/>
  <c r="K18" i="9"/>
  <c r="K19" i="9"/>
  <c r="K20" i="9"/>
  <c r="K21" i="9"/>
  <c r="K22" i="9"/>
  <c r="K23" i="9"/>
  <c r="K24" i="9"/>
  <c r="K25" i="9"/>
  <c r="M127" i="11"/>
  <c r="L127" i="11"/>
  <c r="K127" i="11"/>
  <c r="O113" i="11"/>
  <c r="O112" i="11"/>
  <c r="E133" i="15"/>
  <c r="E121" i="15"/>
  <c r="F108" i="15"/>
  <c r="E108" i="15"/>
  <c r="F83" i="15"/>
  <c r="E83" i="15"/>
  <c r="G55" i="15"/>
  <c r="G54" i="15"/>
  <c r="F56" i="15"/>
  <c r="E56" i="15"/>
  <c r="N68" i="11"/>
  <c r="N69" i="11"/>
  <c r="N70" i="11"/>
  <c r="N67" i="11"/>
  <c r="L68" i="11"/>
  <c r="L69" i="11"/>
  <c r="L70" i="11"/>
  <c r="L67" i="11"/>
  <c r="L43" i="11"/>
  <c r="L45" i="11"/>
  <c r="L42" i="11"/>
  <c r="N126" i="11"/>
  <c r="N125" i="11"/>
  <c r="N124" i="11"/>
  <c r="O103" i="11"/>
  <c r="O104" i="11"/>
  <c r="O105" i="11"/>
  <c r="O106" i="11"/>
  <c r="O107" i="11"/>
  <c r="O108" i="11"/>
  <c r="O109" i="11"/>
  <c r="O110" i="11"/>
  <c r="O111" i="11"/>
  <c r="O114" i="11"/>
  <c r="O115" i="11"/>
  <c r="O116" i="11"/>
  <c r="N96" i="11"/>
  <c r="M96" i="11"/>
  <c r="L96" i="11"/>
  <c r="K96" i="11"/>
  <c r="J96" i="11"/>
  <c r="M71" i="11"/>
  <c r="K71" i="11"/>
  <c r="J71" i="11"/>
  <c r="J136" i="11"/>
  <c r="K136" i="11"/>
  <c r="L135" i="11"/>
  <c r="L134" i="11"/>
  <c r="J83" i="11"/>
  <c r="K82" i="11" s="1"/>
  <c r="L60" i="11"/>
  <c r="K48" i="11"/>
  <c r="J48" i="11"/>
  <c r="F96" i="15"/>
  <c r="E96" i="15"/>
  <c r="F71" i="15"/>
  <c r="E71" i="15"/>
  <c r="F44" i="15"/>
  <c r="E44" i="15"/>
  <c r="F20" i="15"/>
  <c r="E20" i="15"/>
  <c r="G19" i="15"/>
  <c r="G16" i="15"/>
  <c r="G15" i="15"/>
  <c r="H26" i="9"/>
  <c r="I26" i="9"/>
  <c r="M21" i="9" l="1"/>
  <c r="M20" i="9"/>
  <c r="M25" i="9"/>
  <c r="M24" i="9"/>
  <c r="M60" i="11"/>
  <c r="M58" i="11"/>
  <c r="G56" i="15"/>
  <c r="G108" i="15"/>
  <c r="G96" i="15"/>
  <c r="G83" i="15"/>
  <c r="G71" i="15"/>
  <c r="G44" i="15"/>
  <c r="M22" i="9"/>
  <c r="M23" i="9"/>
  <c r="M19" i="9"/>
  <c r="M18" i="9"/>
  <c r="M59" i="11"/>
  <c r="O118" i="11"/>
  <c r="G20" i="15"/>
  <c r="J26" i="9"/>
  <c r="K26" i="9"/>
  <c r="G26" i="9"/>
  <c r="L136" i="11"/>
  <c r="N127" i="11"/>
  <c r="K79" i="11"/>
  <c r="K83" i="11"/>
  <c r="L71" i="11"/>
  <c r="M54" i="11"/>
  <c r="M53" i="11"/>
  <c r="M56" i="11"/>
  <c r="M55" i="11"/>
  <c r="M57" i="11"/>
  <c r="L48" i="11"/>
  <c r="K80" i="11"/>
  <c r="K81" i="11"/>
  <c r="L26" i="9"/>
  <c r="N71" i="11"/>
  <c r="M26" i="9" l="1"/>
</calcChain>
</file>

<file path=xl/sharedStrings.xml><?xml version="1.0" encoding="utf-8"?>
<sst xmlns="http://schemas.openxmlformats.org/spreadsheetml/2006/main" count="669" uniqueCount="392">
  <si>
    <t>III. Ámbito: JUDICIAL</t>
  </si>
  <si>
    <t>III.A. Datos de Procesos judiciales (Violencia sobre la Mujer)</t>
  </si>
  <si>
    <t>Bilbao</t>
  </si>
  <si>
    <t xml:space="preserve">TOTAL </t>
  </si>
  <si>
    <t>Durango</t>
  </si>
  <si>
    <t>Barakaldo</t>
  </si>
  <si>
    <t>Balmaseda</t>
  </si>
  <si>
    <t>Getxo</t>
  </si>
  <si>
    <t>TOTAL</t>
  </si>
  <si>
    <t>Mujeres</t>
  </si>
  <si>
    <t>Hombres</t>
  </si>
  <si>
    <t>Contra la libertad</t>
  </si>
  <si>
    <t>Homicidio</t>
  </si>
  <si>
    <t>Contra la integridad moral</t>
  </si>
  <si>
    <t xml:space="preserve">TOTAL  </t>
  </si>
  <si>
    <t>Otros</t>
  </si>
  <si>
    <t>Total</t>
  </si>
  <si>
    <t xml:space="preserve">Total </t>
  </si>
  <si>
    <t>Nacion.</t>
  </si>
  <si>
    <t>Extranj.</t>
  </si>
  <si>
    <t>0-6</t>
  </si>
  <si>
    <t>13-18</t>
  </si>
  <si>
    <t>19-25</t>
  </si>
  <si>
    <t>26-35</t>
  </si>
  <si>
    <t>36-45</t>
  </si>
  <si>
    <t>46-55</t>
  </si>
  <si>
    <t>56-65</t>
  </si>
  <si>
    <t>&gt;65</t>
  </si>
  <si>
    <t>6-12</t>
  </si>
  <si>
    <t>MOTIVO</t>
  </si>
  <si>
    <t>Contra libertad sexual</t>
  </si>
  <si>
    <t>Llamadas recibidas</t>
  </si>
  <si>
    <t>PROCEDENCIA</t>
  </si>
  <si>
    <t>Teléfono-Víctima</t>
  </si>
  <si>
    <t>Servicios Sociales</t>
  </si>
  <si>
    <t>Ertzaintza</t>
  </si>
  <si>
    <t>Otras Policías</t>
  </si>
  <si>
    <t>Órganos Judiciales</t>
  </si>
  <si>
    <t>Servicios Sanitarios</t>
  </si>
  <si>
    <t>TIPO DE INTERVENCIÓN</t>
  </si>
  <si>
    <t>Entrevista-Asesoramiento-Información AJG</t>
  </si>
  <si>
    <t>Judicial</t>
  </si>
  <si>
    <t>PARTIDO JUDICIAL</t>
  </si>
  <si>
    <t>TIPO ACTUACION</t>
  </si>
  <si>
    <t>Civil</t>
  </si>
  <si>
    <t>Penal</t>
  </si>
  <si>
    <t>CARACTERÍSTICAS ACTUACIÓN</t>
  </si>
  <si>
    <t>Interposición de denuncia</t>
  </si>
  <si>
    <t>Asistencia en la declaración de la víctima</t>
  </si>
  <si>
    <t>Medidas Provisionalísimas</t>
  </si>
  <si>
    <t>Otras Actuaciones</t>
  </si>
  <si>
    <t>Solicitud Medidas Cautelares</t>
  </si>
  <si>
    <t>ACTUACIONES</t>
  </si>
  <si>
    <t>Solicitud de intervención del Ministerio Fiscal</t>
  </si>
  <si>
    <t>Solicitud de intervención del Médico Forense</t>
  </si>
  <si>
    <t>PERIODO</t>
  </si>
  <si>
    <t>N.º  Designaciones</t>
  </si>
  <si>
    <t>Primer Semestre</t>
  </si>
  <si>
    <t>Segundo Semestre</t>
  </si>
  <si>
    <t>Gernika-Lumo</t>
  </si>
  <si>
    <t>Partido Judicial</t>
  </si>
  <si>
    <t>Fuente: Consejo General del Poder Judicial</t>
  </si>
  <si>
    <t>N.º denuncias</t>
  </si>
  <si>
    <t>N.º renuncias</t>
  </si>
  <si>
    <t>ratio  Renuncias   Denuncias</t>
  </si>
  <si>
    <t>Denuncias</t>
  </si>
  <si>
    <t xml:space="preserve">Presentada directamente por la víctima </t>
  </si>
  <si>
    <t>con denuncia de la victima</t>
  </si>
  <si>
    <t>con denuncia familiar</t>
  </si>
  <si>
    <t>por intervención directa policial</t>
  </si>
  <si>
    <t>Parte de lesiones</t>
  </si>
  <si>
    <t>Servicios asistencia-terceros en general</t>
  </si>
  <si>
    <t>Trimestre</t>
  </si>
  <si>
    <t>Incoadas</t>
  </si>
  <si>
    <t>Resueltas. Adoptadas</t>
  </si>
  <si>
    <t>Resueltas. Denegadas</t>
  </si>
  <si>
    <t>Tipo de relación</t>
  </si>
  <si>
    <t>Cónyuge</t>
  </si>
  <si>
    <t>Excónyuge</t>
  </si>
  <si>
    <t>Relación Afectiva</t>
  </si>
  <si>
    <t>Exrelación Afectiva</t>
  </si>
  <si>
    <t>Tipo de delito</t>
  </si>
  <si>
    <t>Aborto</t>
  </si>
  <si>
    <t>Lesiones al feto</t>
  </si>
  <si>
    <t>Contra la libertad e indemnidad sexual</t>
  </si>
  <si>
    <t>Contra derechos y deberes familiares</t>
  </si>
  <si>
    <t>Quebrantamientos de Penas</t>
  </si>
  <si>
    <t>Quebrantamientos  de Medidas</t>
  </si>
  <si>
    <t>Injurias</t>
  </si>
  <si>
    <t>Vejación injusta</t>
  </si>
  <si>
    <t>Otras</t>
  </si>
  <si>
    <t>Españolas</t>
  </si>
  <si>
    <t>Extranjeras</t>
  </si>
  <si>
    <t>Condenadas</t>
  </si>
  <si>
    <t>Absueltas</t>
  </si>
  <si>
    <t>Fuente: Consejo General del Poder Judicial.</t>
  </si>
  <si>
    <t>Víctima desaloja el domicilio</t>
  </si>
  <si>
    <t>Presentada directamente por familiares</t>
  </si>
  <si>
    <t>NS/NC</t>
  </si>
  <si>
    <t>Nota: una intervención puede ser de ambos tipos</t>
  </si>
  <si>
    <t>Nota: una actuación puede tener más de una característica</t>
  </si>
  <si>
    <t xml:space="preserve"> </t>
  </si>
  <si>
    <t xml:space="preserve"> 2.º Trimestre</t>
  </si>
  <si>
    <t xml:space="preserve"> 4.º Trimestre</t>
  </si>
  <si>
    <r>
      <t>1.</t>
    </r>
    <r>
      <rPr>
        <b/>
        <vertAlign val="superscript"/>
        <sz val="9"/>
        <rFont val="Arial"/>
        <family val="2"/>
      </rPr>
      <t>er</t>
    </r>
    <r>
      <rPr>
        <b/>
        <sz val="9"/>
        <rFont val="Arial"/>
        <family val="2"/>
      </rPr>
      <t xml:space="preserve"> Trim.</t>
    </r>
  </si>
  <si>
    <t>2.º Trim.</t>
  </si>
  <si>
    <r>
      <t>3.</t>
    </r>
    <r>
      <rPr>
        <b/>
        <vertAlign val="superscript"/>
        <sz val="9"/>
        <rFont val="Arial"/>
        <family val="2"/>
      </rPr>
      <t>er</t>
    </r>
    <r>
      <rPr>
        <b/>
        <sz val="9"/>
        <rFont val="Arial"/>
        <family val="2"/>
      </rPr>
      <t xml:space="preserve"> Trim.</t>
    </r>
  </si>
  <si>
    <t>4.º Trim.</t>
  </si>
  <si>
    <t xml:space="preserve"> 1.º Trimestre</t>
  </si>
  <si>
    <t xml:space="preserve"> 3.º Trimestre</t>
  </si>
  <si>
    <t>III.A.1. Datos del Consejo General del Poder Judicial (CGPJ)</t>
  </si>
  <si>
    <t>III.A. Datos de Procesos judiciales-1 (Violencia sobre la Mujer)</t>
  </si>
  <si>
    <t>III.A. Datos de Procesos judiciales-2 (Violencia sobre la Mujer)</t>
  </si>
  <si>
    <t>1.º Trim.</t>
  </si>
  <si>
    <t>3.º Trim.</t>
  </si>
  <si>
    <t>N.º</t>
  </si>
  <si>
    <t xml:space="preserve">LETRADAS/OS </t>
  </si>
  <si>
    <t>Contra la intimidad y el derecho a la propia imagen</t>
  </si>
  <si>
    <t>Contra el honor</t>
  </si>
  <si>
    <t>Sentencia absolutoria</t>
  </si>
  <si>
    <t>Sobreseim. libre</t>
  </si>
  <si>
    <t>Sobreseim. provisional</t>
  </si>
  <si>
    <t>Elevación órgano competente</t>
  </si>
  <si>
    <t>RECURSO AUTONÓMICO. GESTIÓN DIRECTA</t>
  </si>
  <si>
    <t>Total casos derivados</t>
  </si>
  <si>
    <t xml:space="preserve">N.º de familias </t>
  </si>
  <si>
    <t>N.º de menores</t>
  </si>
  <si>
    <t>Casos con Orden de Protección</t>
  </si>
  <si>
    <t xml:space="preserve">N.º de mujeres </t>
  </si>
  <si>
    <t>% s/ total de menores en PEF</t>
  </si>
  <si>
    <t>Nuevos</t>
  </si>
  <si>
    <t>Anteriores</t>
  </si>
  <si>
    <t>Total Casos atendidos</t>
  </si>
  <si>
    <t xml:space="preserve">    N.º Niñas</t>
  </si>
  <si>
    <t xml:space="preserve">    N.º Niños</t>
  </si>
  <si>
    <t xml:space="preserve">Casos con Orden de Protección </t>
  </si>
  <si>
    <t>De 0 a 2 años</t>
  </si>
  <si>
    <t xml:space="preserve">De 3 a 5 años </t>
  </si>
  <si>
    <t>De 6 a 8 años</t>
  </si>
  <si>
    <t xml:space="preserve">De 9 a 11 años </t>
  </si>
  <si>
    <t xml:space="preserve">De 12 a 14 años </t>
  </si>
  <si>
    <t>Galdakao</t>
  </si>
  <si>
    <t>Güeñes</t>
  </si>
  <si>
    <t>Leioa</t>
  </si>
  <si>
    <t>Tipo de medida</t>
  </si>
  <si>
    <t>Niñas</t>
  </si>
  <si>
    <t>Visita supervisada</t>
  </si>
  <si>
    <t>Visita no supervisada</t>
  </si>
  <si>
    <t>Intercambio</t>
  </si>
  <si>
    <t>Niños</t>
  </si>
  <si>
    <t>Fuentes: Sección de Igualdad y Cooperación. Ayto. de Barakaldo (2010-2015).</t>
  </si>
  <si>
    <t>% s/ total</t>
  </si>
  <si>
    <t>N.º de mujeres</t>
  </si>
  <si>
    <t>Familias con Orden de Protección</t>
  </si>
  <si>
    <t xml:space="preserve"> PEF GESTIÓN AYTO. BARAKALDO</t>
  </si>
  <si>
    <t xml:space="preserve">Total casos PEF </t>
  </si>
  <si>
    <t>Fuentes: Departamento de Bienestar Social. Ayuntamiento de Portugalete (2006-2015).</t>
  </si>
  <si>
    <t>Nº de menores</t>
  </si>
  <si>
    <t xml:space="preserve"> PEF GESTIÓN AYTO. PORTUGALETE</t>
  </si>
  <si>
    <t>Total casos PEF</t>
  </si>
  <si>
    <t>III.B.1. Datos del Punto de Encuentro Familiar de gestión directa</t>
  </si>
  <si>
    <t>III.B.2. Datos del Punto de Encuentro Familiar de gestión municipal</t>
  </si>
  <si>
    <r>
      <t xml:space="preserve">1.3. </t>
    </r>
    <r>
      <rPr>
        <u/>
        <sz val="9"/>
        <rFont val="Arial"/>
        <family val="2"/>
      </rPr>
      <t xml:space="preserve">Menores procedentes de familias con Orden de Protección a favor de la madre por sexo y  medida </t>
    </r>
  </si>
  <si>
    <r>
      <t xml:space="preserve">2.3. </t>
    </r>
    <r>
      <rPr>
        <u/>
        <sz val="9"/>
        <rFont val="Arial"/>
        <family val="2"/>
      </rPr>
      <t>Menores procedentes de familias con Orden de Protección a favor de la madre por sexo y medida</t>
    </r>
  </si>
  <si>
    <t>Pdtes.</t>
  </si>
  <si>
    <t>Basauri</t>
  </si>
  <si>
    <t>Erandio</t>
  </si>
  <si>
    <t>III.B. Datos de Punto de Encuentro Familiar por derivación judicial</t>
  </si>
  <si>
    <t>Fuente: Ilustre Colegio de la Abogacía de Bizkaia.</t>
  </si>
  <si>
    <t>III.B. Datos de Punto de Encuentro Familiar por derivación judicial-1</t>
  </si>
  <si>
    <r>
      <rPr>
        <b/>
        <sz val="10"/>
        <rFont val="Arial"/>
        <family val="2"/>
      </rPr>
      <t>Tabla 1.</t>
    </r>
    <r>
      <rPr>
        <sz val="10"/>
        <rFont val="Arial"/>
        <family val="2"/>
      </rPr>
      <t xml:space="preserve"> Punto de Encuentro Familiar por derivación judicial. Casos derivados al PEF según existencia de Orden de Protección a favor de la madre.  </t>
    </r>
  </si>
  <si>
    <r>
      <rPr>
        <b/>
        <sz val="10"/>
        <rFont val="Arial"/>
        <family val="2"/>
      </rPr>
      <t>Tabla 2.</t>
    </r>
    <r>
      <rPr>
        <sz val="10"/>
        <rFont val="Arial"/>
        <family val="2"/>
      </rPr>
      <t xml:space="preserve"> Punto de Encuentro Familiar por derivación judicial. Casos atendidos con Orden de Protección a favor de la madre.</t>
    </r>
  </si>
  <si>
    <t>III.B. Datos de Punto de Encuentro Familiar por derivación judicial-2</t>
  </si>
  <si>
    <r>
      <rPr>
        <b/>
        <sz val="10"/>
        <rFont val="Arial"/>
        <family val="2"/>
      </rPr>
      <t>Tabla 1</t>
    </r>
    <r>
      <rPr>
        <sz val="10"/>
        <rFont val="Arial"/>
        <family val="2"/>
      </rPr>
      <t xml:space="preserve">. Punto de Encuentro Familiar por derivación judicial de competencia autonómica gestionado por el Ayuntamiento de Portugalete. Casos atendidos según existencia de Orden de Protección a favor de la madre. </t>
    </r>
  </si>
  <si>
    <r>
      <rPr>
        <b/>
        <sz val="10"/>
        <rFont val="Arial"/>
        <family val="2"/>
      </rPr>
      <t>Tabla 2.</t>
    </r>
    <r>
      <rPr>
        <sz val="10"/>
        <rFont val="Arial"/>
        <family val="2"/>
      </rPr>
      <t xml:space="preserve"> Punto de Encuentro Familiar por derivación judicial de competencia autonómica gestionado por el Ayuntamiento de Barakaldo. Casos atendidos según existencia de Orden de Protección a favor de la madre. </t>
    </r>
  </si>
  <si>
    <t>Suspensión régimen de visitas</t>
  </si>
  <si>
    <t>Suspensión patria potestad</t>
  </si>
  <si>
    <t>Suspensión guarda y custodia</t>
  </si>
  <si>
    <t>Medida de protección a menores</t>
  </si>
  <si>
    <t>Nº</t>
  </si>
  <si>
    <t>Medidas de protección y seguridad</t>
  </si>
  <si>
    <t>Con imposición de medidas. Conductas tipificadas como delito</t>
  </si>
  <si>
    <t>Con imposición de medidas. Conductas tipificadas como faltas o delitos leves</t>
  </si>
  <si>
    <t>Sin imposición de medidas</t>
  </si>
  <si>
    <t>Español
14-15 años</t>
  </si>
  <si>
    <t>Español
16-17 años</t>
  </si>
  <si>
    <t>Lesiones y Malos Tratos del Art. 173 del CP</t>
  </si>
  <si>
    <t>Lesiones y Malos Tratos del Art. 148 y ss. del CP</t>
  </si>
  <si>
    <r>
      <t xml:space="preserve">Tabla 1. </t>
    </r>
    <r>
      <rPr>
        <sz val="10"/>
        <rFont val="Arial"/>
        <family val="2"/>
      </rPr>
      <t>Violencia sobre la mujer. Medidas judiciales de protección y seguridad de menores víctimas. Bizkaia.</t>
    </r>
  </si>
  <si>
    <t>III.A.2. Datos del Consejo General del Poder Judicial (CGPJ) - MENORES</t>
  </si>
  <si>
    <t>Lesiones y Malos Tratos del Art. 153 del CP</t>
  </si>
  <si>
    <t>%</t>
  </si>
  <si>
    <t>Colegio de la Abogacía</t>
  </si>
  <si>
    <t xml:space="preserve">III.C. Datos de Atención a víctimas </t>
  </si>
  <si>
    <t>N.º personas</t>
  </si>
  <si>
    <t xml:space="preserve">Mujeres </t>
  </si>
  <si>
    <t xml:space="preserve">Hombres </t>
  </si>
  <si>
    <t xml:space="preserve">TOTAL   </t>
  </si>
  <si>
    <t xml:space="preserve">Casos nuevos </t>
  </si>
  <si>
    <t>Casos anteriores</t>
  </si>
  <si>
    <t>N.º expedient.</t>
  </si>
  <si>
    <t>% s/total expedient.</t>
  </si>
  <si>
    <t>Violencia de género</t>
  </si>
  <si>
    <t>Violencia intrafamiliar</t>
  </si>
  <si>
    <t>Delitos contra la libertad sexual</t>
  </si>
  <si>
    <t>Resto de delitos</t>
  </si>
  <si>
    <t>N.º atenciones</t>
  </si>
  <si>
    <t>% s/total atenciones</t>
  </si>
  <si>
    <t xml:space="preserve">Información general </t>
  </si>
  <si>
    <t xml:space="preserve">  Presencial </t>
  </si>
  <si>
    <t xml:space="preserve">  Telefónica </t>
  </si>
  <si>
    <t xml:space="preserve">Entrevistas de acogida </t>
  </si>
  <si>
    <t xml:space="preserve">Entrevistas de seguimiento </t>
  </si>
  <si>
    <t xml:space="preserve">Asesoramiento sobre Asistencia Jurídica Gratuita </t>
  </si>
  <si>
    <t xml:space="preserve">Asesoramiento sobre Ayudas Económicas </t>
  </si>
  <si>
    <t xml:space="preserve">  Por delitos violentos</t>
  </si>
  <si>
    <t xml:space="preserve">  Por violencia de género </t>
  </si>
  <si>
    <t xml:space="preserve">Intervenciones psicológicas </t>
  </si>
  <si>
    <t xml:space="preserve">Información y asesoramiento jurídico específico </t>
  </si>
  <si>
    <t xml:space="preserve">Coordinación </t>
  </si>
  <si>
    <t xml:space="preserve">  Con la Admón. Autonómica</t>
  </si>
  <si>
    <t xml:space="preserve">  Con la Admón. de Justicia </t>
  </si>
  <si>
    <t xml:space="preserve">  Con la Admón. Estatal </t>
  </si>
  <si>
    <t xml:space="preserve">  Con la Admón. Local </t>
  </si>
  <si>
    <t xml:space="preserve">  Con Osakidetza </t>
  </si>
  <si>
    <t xml:space="preserve">  Con SOJ/CCAA</t>
  </si>
  <si>
    <t xml:space="preserve">  Con organización asistencial privada</t>
  </si>
  <si>
    <t xml:space="preserve">  Con Otros </t>
  </si>
  <si>
    <t xml:space="preserve">Derivación </t>
  </si>
  <si>
    <t xml:space="preserve">  A la Admón. Autonómica</t>
  </si>
  <si>
    <t xml:space="preserve">  A la Admón. de Justicia </t>
  </si>
  <si>
    <t xml:space="preserve">  A la Admón. Local </t>
  </si>
  <si>
    <t xml:space="preserve">  A Lanbide </t>
  </si>
  <si>
    <t xml:space="preserve">  A Osakidetza</t>
  </si>
  <si>
    <t xml:space="preserve">  A Otros </t>
  </si>
  <si>
    <t xml:space="preserve">Acompañamiento Psicosocial a diligencias judiciales </t>
  </si>
  <si>
    <t xml:space="preserve">  A comparecencia </t>
  </si>
  <si>
    <t xml:space="preserve">  A Decanato </t>
  </si>
  <si>
    <t xml:space="preserve">  A declaración </t>
  </si>
  <si>
    <t xml:space="preserve">  A juicio</t>
  </si>
  <si>
    <t xml:space="preserve">  A otros servicios judiciales</t>
  </si>
  <si>
    <t xml:space="preserve">  Al Servicio de Orientación Jurídica (SOJ)</t>
  </si>
  <si>
    <t xml:space="preserve">Colaboración con la Admón. De Justicia </t>
  </si>
  <si>
    <t xml:space="preserve">  Elaboración de informes</t>
  </si>
  <si>
    <t xml:space="preserve">  Escritos medidas de protección </t>
  </si>
  <si>
    <t>III.C. Datos de Atención a víctimas (Servicio de Asistencia a la Víctima)</t>
  </si>
  <si>
    <t>Extranj.
14-15 años</t>
  </si>
  <si>
    <t>III.D. Datos de Asistencia letrada-1 (Turno de Oficio)</t>
  </si>
  <si>
    <t>III.D.1. Datos de Víctimas</t>
  </si>
  <si>
    <t>III.D. Datos de Asistencia letrada-2 (Turno de Oficio)</t>
  </si>
  <si>
    <t>III.D.2. Datos de Intervenciones</t>
  </si>
  <si>
    <t>III.D.3. Datos de Actuaciones</t>
  </si>
  <si>
    <t>III.D.4. Datos de Designaciones</t>
  </si>
  <si>
    <t>III.D.5. Datos sobre el recurso</t>
  </si>
  <si>
    <t>Extranj. 16-17 años</t>
  </si>
  <si>
    <t>III.D. Datos de Asistencia letrada (Turno de Oficio)</t>
  </si>
  <si>
    <t xml:space="preserve">  Escrita</t>
  </si>
  <si>
    <t xml:space="preserve">  A SOJ/CCAA</t>
  </si>
  <si>
    <t>Amorebieta-Etxano</t>
  </si>
  <si>
    <t>Ermua</t>
  </si>
  <si>
    <t>Zeberio</t>
  </si>
  <si>
    <t xml:space="preserve">  Actividad pericial</t>
  </si>
  <si>
    <r>
      <t>Denunciado</t>
    </r>
    <r>
      <rPr>
        <b/>
        <sz val="8"/>
        <rFont val="Arial"/>
        <family val="2"/>
      </rPr>
      <t xml:space="preserve"> Hombre español</t>
    </r>
  </si>
  <si>
    <r>
      <t>Denunciado</t>
    </r>
    <r>
      <rPr>
        <b/>
        <sz val="8"/>
        <rFont val="Arial"/>
        <family val="2"/>
      </rPr>
      <t xml:space="preserve">  Hombre extranjero</t>
    </r>
  </si>
  <si>
    <t>Sin definir</t>
  </si>
  <si>
    <t>De 15 a 17 años</t>
  </si>
  <si>
    <t>Arrasate/Mondragón</t>
  </si>
  <si>
    <t>Dima</t>
  </si>
  <si>
    <t>Eibar</t>
  </si>
  <si>
    <t>Lemoa</t>
  </si>
  <si>
    <t>Mungia</t>
  </si>
  <si>
    <t>Ondarroa</t>
  </si>
  <si>
    <t>Atención telefónica</t>
  </si>
  <si>
    <t>Igorre</t>
  </si>
  <si>
    <t xml:space="preserve">                   </t>
  </si>
  <si>
    <t>Atxondo</t>
  </si>
  <si>
    <t>Elgeta</t>
  </si>
  <si>
    <t>Elorrio</t>
  </si>
  <si>
    <t>Etxebarri</t>
  </si>
  <si>
    <t>Mutriku</t>
  </si>
  <si>
    <t>Sukarrieta</t>
  </si>
  <si>
    <r>
      <rPr>
        <b/>
        <sz val="9"/>
        <rFont val="Arial"/>
        <family val="2"/>
      </rPr>
      <t xml:space="preserve">  </t>
    </r>
    <r>
      <rPr>
        <b/>
        <u/>
        <sz val="9"/>
        <rFont val="Arial"/>
        <family val="2"/>
      </rPr>
      <t>Víctima</t>
    </r>
    <r>
      <rPr>
        <b/>
        <sz val="9"/>
        <rFont val="Arial"/>
        <family val="2"/>
      </rPr>
      <t xml:space="preserve">   Mujer extranjera</t>
    </r>
  </si>
  <si>
    <t xml:space="preserve">  Con Lanbide</t>
  </si>
  <si>
    <t xml:space="preserve">  A organización asistencial privada</t>
  </si>
  <si>
    <t xml:space="preserve">  Preparación a juicio</t>
  </si>
  <si>
    <t>N.º mujeres</t>
  </si>
  <si>
    <t>Fuente: Departamento de Justicia y Derechos Humanos. Gobierno Vasco.</t>
  </si>
  <si>
    <t>Departamento de Justicia y Derechos Humanos. Gobierno Vasco (desde 2016)</t>
  </si>
  <si>
    <t>Departamento de Justicia y Derechos Humanos. Gobierno Vasco (desde 2016).</t>
  </si>
  <si>
    <t>Fuente: Servicio de Asistencia a la Víctima. Departamento de Justicia y Derechos Humanos. Gobierno Vasco.</t>
  </si>
  <si>
    <t>Comunicaciones por excarcelación</t>
  </si>
  <si>
    <t>Sentencia condenato-ria</t>
  </si>
  <si>
    <t xml:space="preserve">  Con la Admón. Foral </t>
  </si>
  <si>
    <t xml:space="preserve">  A la Admón. Foral </t>
  </si>
  <si>
    <t>Asesoramiento externo</t>
  </si>
  <si>
    <t>Violencia menores de edad</t>
  </si>
  <si>
    <t>Víctima directa</t>
  </si>
  <si>
    <t>Víctima indirecta</t>
  </si>
  <si>
    <t>Iniciativa propia</t>
  </si>
  <si>
    <t>Juzgado</t>
  </si>
  <si>
    <t>Excarcelación</t>
  </si>
  <si>
    <t>Administración</t>
  </si>
  <si>
    <t>Asociaciones</t>
  </si>
  <si>
    <t>Abogados/as</t>
  </si>
  <si>
    <t>Ha sido usuaria anteriormente</t>
  </si>
  <si>
    <t>Recomendación de otra persona usuaria</t>
  </si>
  <si>
    <t>CCVM</t>
  </si>
  <si>
    <t>Fiscalía</t>
  </si>
  <si>
    <t>Forense</t>
  </si>
  <si>
    <t>SOJ</t>
  </si>
  <si>
    <r>
      <t xml:space="preserve">1.1. </t>
    </r>
    <r>
      <rPr>
        <u/>
        <sz val="9"/>
        <rFont val="Arial"/>
        <family val="2"/>
      </rPr>
      <t>Medidas establecidas. 2024.</t>
    </r>
  </si>
  <si>
    <r>
      <t xml:space="preserve">1.2. </t>
    </r>
    <r>
      <rPr>
        <u/>
        <sz val="9"/>
        <rFont val="Arial"/>
        <family val="2"/>
      </rPr>
      <t>Evolución de las medidas establecidas. 2005-2024.</t>
    </r>
  </si>
  <si>
    <t>III.C.1. Datos de Víctimas</t>
  </si>
  <si>
    <t>III.C.3. Datos de Atenciones a mujeres</t>
  </si>
  <si>
    <t>% s/total CAPV</t>
  </si>
  <si>
    <t xml:space="preserve">  Con SJR</t>
  </si>
  <si>
    <r>
      <t xml:space="preserve">Tabla 1. </t>
    </r>
    <r>
      <rPr>
        <sz val="10"/>
        <rFont val="Arial"/>
        <family val="2"/>
      </rPr>
      <t>Violencia sobre la mujer. Asuntos penales ingresados por partidos judiciales. Bizkaia. Evolución 2013-2024.</t>
    </r>
  </si>
  <si>
    <r>
      <t xml:space="preserve">Tabla 2. </t>
    </r>
    <r>
      <rPr>
        <sz val="10"/>
        <rFont val="Arial"/>
        <family val="2"/>
      </rPr>
      <t>Violencia sobre la mujer. Asuntos civiles ingresados por partidos judiciales. Bizkaia. Evolución 2013-2024.</t>
    </r>
  </si>
  <si>
    <r>
      <t xml:space="preserve">Tabla 3. </t>
    </r>
    <r>
      <rPr>
        <sz val="10"/>
        <rFont val="Arial"/>
        <family val="2"/>
      </rPr>
      <t>Violencia sobre la mujer. Denuncias y renuncias por partido judicial. Bizkaia. 2024.</t>
    </r>
  </si>
  <si>
    <r>
      <t xml:space="preserve">Tabla 4. </t>
    </r>
    <r>
      <rPr>
        <sz val="10"/>
        <rFont val="Arial"/>
        <family val="2"/>
      </rPr>
      <t>Violencia sobre la mujer. Denuncias recibidas por agente denunciante. Bizkaia. 2024.</t>
    </r>
  </si>
  <si>
    <r>
      <t xml:space="preserve">Tabla 5. </t>
    </r>
    <r>
      <rPr>
        <sz val="10"/>
        <rFont val="Arial"/>
        <family val="2"/>
      </rPr>
      <t>Violencia sobre la mujer. Órdenes de Protección. Bizkaia. 2024.</t>
    </r>
  </si>
  <si>
    <r>
      <t>Tabla 6.</t>
    </r>
    <r>
      <rPr>
        <sz val="10"/>
        <rFont val="Arial"/>
        <family val="2"/>
      </rPr>
      <t xml:space="preserve"> Violencia sobre la mujer. Órdenes de Protección por relación de parentesco o afectividad con la persona agresora. Bizkaia. 2024.</t>
    </r>
  </si>
  <si>
    <r>
      <t xml:space="preserve">Tabla 7. </t>
    </r>
    <r>
      <rPr>
        <sz val="10"/>
        <rFont val="Arial"/>
        <family val="2"/>
      </rPr>
      <t>Violencia sobre la mujer. Ordenes de Protección por partido judicial según nacionalidad víctima/denunciado. Bizkaia. 2024.</t>
    </r>
  </si>
  <si>
    <r>
      <t xml:space="preserve">Tabla 8. </t>
    </r>
    <r>
      <rPr>
        <sz val="10"/>
        <rFont val="Arial"/>
        <family val="2"/>
      </rPr>
      <t>Violencia sobre la mujer. Delitos ingresados por tipo según trimestre. Bizkaia. 2024.</t>
    </r>
  </si>
  <si>
    <r>
      <t xml:space="preserve">Tabla 9. </t>
    </r>
    <r>
      <rPr>
        <sz val="10"/>
        <rFont val="Arial"/>
        <family val="2"/>
      </rPr>
      <t>Violencia sobre la mujer. Resumen por tipos de delitos leves ingresados según trimestre. Bizkaia. 2024.</t>
    </r>
  </si>
  <si>
    <r>
      <t xml:space="preserve">Tabla 10. </t>
    </r>
    <r>
      <rPr>
        <sz val="10"/>
        <rFont val="Arial"/>
        <family val="2"/>
      </rPr>
      <t>Violencia sobre la mujer. Personas enjuiciadas por resolución según nacionalidad. Bizkaia. 2024.</t>
    </r>
  </si>
  <si>
    <r>
      <t xml:space="preserve">Tabla 11. </t>
    </r>
    <r>
      <rPr>
        <sz val="10"/>
        <rFont val="Arial"/>
        <family val="2"/>
      </rPr>
      <t>Violencia sobre la mujer. Terminación de los procedimientos por trimestre según forma (%). Bizkaia. 2024.</t>
    </r>
  </si>
  <si>
    <r>
      <t>1.1.</t>
    </r>
    <r>
      <rPr>
        <sz val="9"/>
        <color indexed="18"/>
        <rFont val="Arial"/>
        <family val="2"/>
      </rPr>
      <t xml:space="preserve"> Evolución de casos 2005-2024.</t>
    </r>
  </si>
  <si>
    <r>
      <t>1.2.</t>
    </r>
    <r>
      <rPr>
        <sz val="9"/>
        <color indexed="18"/>
        <rFont val="Arial"/>
        <family val="2"/>
      </rPr>
      <t xml:space="preserve"> Por antigüedad del caso (nuevo/anterior). 2024.</t>
    </r>
  </si>
  <si>
    <r>
      <t>2.1.</t>
    </r>
    <r>
      <rPr>
        <sz val="9"/>
        <color indexed="18"/>
        <rFont val="Arial"/>
        <family val="2"/>
      </rPr>
      <t xml:space="preserve"> Casos atendidos por sexo y por antigüedad del caso. 2024.</t>
    </r>
  </si>
  <si>
    <r>
      <t>2.2.</t>
    </r>
    <r>
      <rPr>
        <sz val="9"/>
        <color indexed="18"/>
        <rFont val="Arial"/>
        <family val="2"/>
      </rPr>
      <t xml:space="preserve"> Casos atendidos por sexo y edad. 2024.</t>
    </r>
  </si>
  <si>
    <r>
      <t>2.3.</t>
    </r>
    <r>
      <rPr>
        <sz val="9"/>
        <color indexed="18"/>
        <rFont val="Arial"/>
        <family val="2"/>
      </rPr>
      <t xml:space="preserve"> Casos atendidos por sexo y municipio de residencia. 2024.</t>
    </r>
  </si>
  <si>
    <r>
      <rPr>
        <b/>
        <sz val="9"/>
        <color indexed="18"/>
        <rFont val="Arial"/>
        <family val="2"/>
      </rPr>
      <t xml:space="preserve">2.4. </t>
    </r>
    <r>
      <rPr>
        <sz val="9"/>
        <color indexed="18"/>
        <rFont val="Arial"/>
        <family val="2"/>
      </rPr>
      <t>Casos atendidos por sexo y medida desarrollada. 2024.</t>
    </r>
  </si>
  <si>
    <r>
      <t>1.1.</t>
    </r>
    <r>
      <rPr>
        <sz val="9"/>
        <color indexed="18"/>
        <rFont val="Arial"/>
        <family val="2"/>
      </rPr>
      <t xml:space="preserve"> Casos atendidos según Orden de Protección a favor de la madre. 2024.</t>
    </r>
  </si>
  <si>
    <r>
      <t>1.2.</t>
    </r>
    <r>
      <rPr>
        <sz val="9"/>
        <color indexed="18"/>
        <rFont val="Arial"/>
        <family val="2"/>
      </rPr>
      <t xml:space="preserve"> Evolución casos atendidos con Orden de Protección a favor de la madre. 2006-2024.</t>
    </r>
  </si>
  <si>
    <r>
      <t xml:space="preserve">1.3. </t>
    </r>
    <r>
      <rPr>
        <sz val="9"/>
        <color indexed="18"/>
        <rFont val="Arial"/>
        <family val="2"/>
      </rPr>
      <t>Menores procedentes de familias con Orden de Protección a favor de la madre por sexo y medida desarrollada. 2024.</t>
    </r>
  </si>
  <si>
    <r>
      <t>2.1.</t>
    </r>
    <r>
      <rPr>
        <sz val="9"/>
        <color indexed="18"/>
        <rFont val="Arial"/>
        <family val="2"/>
      </rPr>
      <t xml:space="preserve"> Casos atendidos según Orden de Protección a favor de la madre.</t>
    </r>
    <r>
      <rPr>
        <sz val="10"/>
        <color indexed="18"/>
        <rFont val="Arial"/>
        <family val="2"/>
      </rPr>
      <t xml:space="preserve"> </t>
    </r>
    <r>
      <rPr>
        <sz val="9"/>
        <color indexed="18"/>
        <rFont val="Arial"/>
        <family val="2"/>
      </rPr>
      <t>2024.</t>
    </r>
  </si>
  <si>
    <r>
      <t xml:space="preserve">2.2. </t>
    </r>
    <r>
      <rPr>
        <sz val="9"/>
        <color indexed="18"/>
        <rFont val="Arial"/>
        <family val="2"/>
      </rPr>
      <t xml:space="preserve">Evolución casos atendidos con Orden de Protección a favor de la madre. 2010-2024. </t>
    </r>
  </si>
  <si>
    <r>
      <t xml:space="preserve">2.3. </t>
    </r>
    <r>
      <rPr>
        <sz val="9"/>
        <color indexed="18"/>
        <rFont val="Arial"/>
        <family val="2"/>
      </rPr>
      <t>Menores procedentes de familias con Orden de Protección a favor de la madre por sexo y medida desarrollada. 2024.</t>
    </r>
  </si>
  <si>
    <t>&lt;18</t>
  </si>
  <si>
    <t>18-30</t>
  </si>
  <si>
    <t>31-40</t>
  </si>
  <si>
    <t>41-50</t>
  </si>
  <si>
    <t>51-60</t>
  </si>
  <si>
    <t>61-70</t>
  </si>
  <si>
    <t>&gt;70</t>
  </si>
  <si>
    <t>Desconocida</t>
  </si>
  <si>
    <r>
      <t xml:space="preserve">Tabla 1. </t>
    </r>
    <r>
      <rPr>
        <sz val="10"/>
        <rFont val="Arial"/>
        <family val="2"/>
      </rPr>
      <t>SAV. Número de personas atendidas por sexo. Bizkaia. 2024.</t>
    </r>
  </si>
  <si>
    <r>
      <t xml:space="preserve">Tabla 2. </t>
    </r>
    <r>
      <rPr>
        <sz val="10"/>
        <rFont val="Arial"/>
        <family val="2"/>
      </rPr>
      <t>SAV. Número de mujeres atendidas por tipo de caso. Bizkaia. 2024.</t>
    </r>
  </si>
  <si>
    <t>III.C.2. Datos de Expedientes de mujeres</t>
  </si>
  <si>
    <r>
      <t xml:space="preserve">Tabla 1. </t>
    </r>
    <r>
      <rPr>
        <sz val="10"/>
        <rFont val="Arial"/>
        <family val="2"/>
      </rPr>
      <t>SAV. Número de expedientes de mujeres por tipo de victimización. Bizkaia. 2024.</t>
    </r>
  </si>
  <si>
    <r>
      <t xml:space="preserve">Tabla 2. </t>
    </r>
    <r>
      <rPr>
        <sz val="10"/>
        <rFont val="Arial"/>
        <family val="2"/>
      </rPr>
      <t>SAV. Número de expedientes de mujeres por motivo de asistencia. Bizkaia. 2024.</t>
    </r>
  </si>
  <si>
    <r>
      <t xml:space="preserve">Tabla 3. </t>
    </r>
    <r>
      <rPr>
        <sz val="10"/>
        <rFont val="Arial"/>
        <family val="2"/>
      </rPr>
      <t>SAV. Número de mujeres atendidas por edad. Bizkaia. 2024.</t>
    </r>
  </si>
  <si>
    <r>
      <t>Tabla 1.</t>
    </r>
    <r>
      <rPr>
        <sz val="10"/>
        <rFont val="Arial"/>
        <family val="2"/>
      </rPr>
      <t xml:space="preserve"> SAV. Número de atenciones a mujeres realizadas por tipo de atención. Bizkaia. 2024</t>
    </r>
  </si>
  <si>
    <r>
      <t>Tabla 1</t>
    </r>
    <r>
      <rPr>
        <sz val="10"/>
        <rFont val="Arial"/>
        <family val="2"/>
      </rPr>
      <t>. Servicio de Asistencia Jurídica y Turno de Oficio para Víctimas de Violencia Doméstica y/o Agresiones Sexuales. Víctimas atendidas por edad, sexo y nacionalidad. Bizkaia. 2024.</t>
    </r>
  </si>
  <si>
    <r>
      <t xml:space="preserve">Tabla 1. </t>
    </r>
    <r>
      <rPr>
        <sz val="10"/>
        <rFont val="Arial"/>
        <family val="2"/>
      </rPr>
      <t>Servicio de Asistencia Jurídica y Turno de Oficio para Víctimas de Violencia Doméstica y/o Agresiones Sexuales. Motivo de intervención por sexo. Bizkaia. 2024.</t>
    </r>
  </si>
  <si>
    <r>
      <t xml:space="preserve">Tabla 2. </t>
    </r>
    <r>
      <rPr>
        <sz val="10"/>
        <rFont val="Arial"/>
        <family val="2"/>
      </rPr>
      <t>Servicio de Asistencia Jurídica y Turno de Oficio para Víctimas de Violencia Doméstica y/o Agresiones Sexuales. Número de llamadas de particulares recibidas por sexo. Bizkaia. 2024.</t>
    </r>
  </si>
  <si>
    <r>
      <t xml:space="preserve">Tabla 3. </t>
    </r>
    <r>
      <rPr>
        <sz val="10"/>
        <rFont val="Arial"/>
        <family val="2"/>
      </rPr>
      <t>Servicio de Asistencia Jurídica y Turno de Oficio para Víctimas de Violencia Doméstica y/o Agresiones Sexuales. Número de intervenciones por sexo e instancia de procedencia. Bizkaia. 2024.</t>
    </r>
  </si>
  <si>
    <r>
      <t xml:space="preserve">Tabla 5. </t>
    </r>
    <r>
      <rPr>
        <sz val="10"/>
        <rFont val="Arial"/>
        <family val="2"/>
      </rPr>
      <t>Servicio de Asistencia Jurídica y Turno de Oficio para Víctimas de Violencia Doméstica y/o Agresiones Sexuales. Número de intervenciones por sexo y partido judicial. Bizkaia. 2024.</t>
    </r>
  </si>
  <si>
    <r>
      <t xml:space="preserve">Tabla 4. </t>
    </r>
    <r>
      <rPr>
        <sz val="10"/>
        <rFont val="Arial"/>
        <family val="2"/>
      </rPr>
      <t>Servicio de Asistencia Jurídica y Turno de Oficio para Víctimas de Violencia Doméstica y/o Agresiones Sexuales. Tipo de Intervención por sexo. Bizkaia. 2024.</t>
    </r>
  </si>
  <si>
    <r>
      <t xml:space="preserve">Tabla 1. </t>
    </r>
    <r>
      <rPr>
        <sz val="10"/>
        <rFont val="Arial"/>
        <family val="2"/>
      </rPr>
      <t>Servicio de Asistencia Jurídica y Turno de Oficio para Víctimas de Violencia Doméstica y/o Agresiones Sexuales. Tipo de actuación por sexo. Bizkaia. 2024.</t>
    </r>
  </si>
  <si>
    <r>
      <t xml:space="preserve">Tabla 2. </t>
    </r>
    <r>
      <rPr>
        <sz val="10"/>
        <rFont val="Arial"/>
        <family val="2"/>
      </rPr>
      <t>Servicio de Asistencia Jurídica y Turno de Oficio para Víctimas de Violencia Doméstica y/o Agresiones Sexuales. Características de la actuación por sexo. Bizkaia. 2024.</t>
    </r>
  </si>
  <si>
    <r>
      <t xml:space="preserve">Tabla 3. </t>
    </r>
    <r>
      <rPr>
        <sz val="10"/>
        <rFont val="Arial"/>
        <family val="2"/>
      </rPr>
      <t>Servicio de Asistencia Jurídica y Turno de Oficio para Victimas de Violencia Doméstica y/o Agresiones Sexuales. Otras actuaciones por sexo. Bizkaia. 2024.</t>
    </r>
  </si>
  <si>
    <r>
      <t xml:space="preserve">Tabla 1. </t>
    </r>
    <r>
      <rPr>
        <sz val="10"/>
        <rFont val="Arial"/>
        <family val="2"/>
      </rPr>
      <t>Servicio de Asistencia Jurídica y Turno de Oficio para Víctimas de Violencia Doméstica y/o Agresiones Sexuales. Número de designaciones. Bizkaia. 2024.</t>
    </r>
  </si>
  <si>
    <r>
      <t xml:space="preserve">Tabla 1. </t>
    </r>
    <r>
      <rPr>
        <sz val="10"/>
        <rFont val="Arial"/>
        <family val="2"/>
      </rPr>
      <t>Servicio de Asistencia Jurídica y Turno de Oficio para Víctimas de Violencia Doméstica y/o Agresiones Sexuales. Número de letrados y letradas por sexo. Bizkaia. 2024.</t>
    </r>
  </si>
  <si>
    <r>
      <t xml:space="preserve">1.1. </t>
    </r>
    <r>
      <rPr>
        <sz val="9"/>
        <color indexed="18"/>
        <rFont val="Arial"/>
        <family val="2"/>
      </rPr>
      <t xml:space="preserve"> Medidas establecidas. 2024</t>
    </r>
  </si>
  <si>
    <r>
      <t xml:space="preserve">1.2. </t>
    </r>
    <r>
      <rPr>
        <sz val="9"/>
        <color indexed="18"/>
        <rFont val="Arial"/>
        <family val="2"/>
      </rPr>
      <t xml:space="preserve"> Evolución de las medidas establecidas. 2005-2024</t>
    </r>
  </si>
  <si>
    <r>
      <rPr>
        <b/>
        <sz val="10"/>
        <rFont val="Arial"/>
        <family val="2"/>
      </rPr>
      <t xml:space="preserve">Tabla 2. </t>
    </r>
    <r>
      <rPr>
        <sz val="10"/>
        <rFont val="Arial"/>
        <family val="2"/>
      </rPr>
      <t>Violencia sobre la mujer. Menores enjuiciados según existencia de medidas, por edad y nacionalidad. Bizkaia. 2024.</t>
    </r>
  </si>
  <si>
    <r>
      <t xml:space="preserve">Tabla 3. </t>
    </r>
    <r>
      <rPr>
        <sz val="10"/>
        <rFont val="Arial"/>
        <family val="2"/>
      </rPr>
      <t>SAV. Número de expedientes de mujeres por fuente de remisión. Bizkaia. 2024.</t>
    </r>
  </si>
  <si>
    <r>
      <t>1.1.</t>
    </r>
    <r>
      <rPr>
        <u/>
        <sz val="9"/>
        <rFont val="Arial"/>
        <family val="2"/>
      </rPr>
      <t xml:space="preserve"> Evolución de casos 2005-2024</t>
    </r>
    <r>
      <rPr>
        <sz val="9"/>
        <rFont val="Arial"/>
        <family val="2"/>
      </rPr>
      <t>.</t>
    </r>
  </si>
  <si>
    <r>
      <t>1.2.</t>
    </r>
    <r>
      <rPr>
        <u/>
        <sz val="9"/>
        <rFont val="Arial"/>
        <family val="2"/>
      </rPr>
      <t xml:space="preserve"> Por antigüedad del caso (nuevo/anterior). 2024</t>
    </r>
    <r>
      <rPr>
        <sz val="9"/>
        <rFont val="Arial"/>
        <family val="2"/>
      </rPr>
      <t>.</t>
    </r>
  </si>
  <si>
    <r>
      <t xml:space="preserve">2.1. </t>
    </r>
    <r>
      <rPr>
        <u/>
        <sz val="9"/>
        <rFont val="Arial"/>
        <family val="2"/>
      </rPr>
      <t>Casos atendidos por sexo y por antigüedad del caso. 2024</t>
    </r>
    <r>
      <rPr>
        <sz val="9"/>
        <rFont val="Arial"/>
        <family val="2"/>
      </rPr>
      <t>.</t>
    </r>
  </si>
  <si>
    <r>
      <t xml:space="preserve">2.2. </t>
    </r>
    <r>
      <rPr>
        <u/>
        <sz val="9"/>
        <rFont val="Arial"/>
        <family val="2"/>
      </rPr>
      <t>Casos atendidos por sexo y edad. 2024</t>
    </r>
    <r>
      <rPr>
        <sz val="9"/>
        <rFont val="Arial"/>
        <family val="2"/>
      </rPr>
      <t>.</t>
    </r>
  </si>
  <si>
    <r>
      <t>2.3.</t>
    </r>
    <r>
      <rPr>
        <u/>
        <sz val="9"/>
        <rFont val="Arial"/>
        <family val="2"/>
      </rPr>
      <t xml:space="preserve"> Casos atendidos por sexo y municipio de residencia. 2024</t>
    </r>
    <r>
      <rPr>
        <sz val="9"/>
        <rFont val="Arial"/>
        <family val="2"/>
      </rPr>
      <t>.</t>
    </r>
  </si>
  <si>
    <r>
      <t xml:space="preserve">2.4. </t>
    </r>
    <r>
      <rPr>
        <u/>
        <sz val="9"/>
        <rFont val="Arial"/>
        <family val="2"/>
      </rPr>
      <t>Casos atendidos por sexo y medida desarrollada. 2024</t>
    </r>
    <r>
      <rPr>
        <sz val="9"/>
        <rFont val="Arial"/>
        <family val="2"/>
      </rPr>
      <t>.</t>
    </r>
  </si>
  <si>
    <r>
      <t xml:space="preserve">1.1. </t>
    </r>
    <r>
      <rPr>
        <u/>
        <sz val="9"/>
        <rFont val="Arial"/>
        <family val="2"/>
      </rPr>
      <t>Casos atendidos según Orden de Protección a favor de la madre. 2024</t>
    </r>
  </si>
  <si>
    <t>PEF GESTIÓN AYTO. PORTUGALETE 2024</t>
  </si>
  <si>
    <r>
      <t xml:space="preserve">1.2. </t>
    </r>
    <r>
      <rPr>
        <u/>
        <sz val="9"/>
        <rFont val="Arial"/>
        <family val="2"/>
      </rPr>
      <t>Evolución casos atendidos con Orden de Protección a favor de la madre. 2006-2024</t>
    </r>
  </si>
  <si>
    <t>desarrollada. 2024</t>
  </si>
  <si>
    <r>
      <t>2.1.</t>
    </r>
    <r>
      <rPr>
        <u/>
        <sz val="9"/>
        <rFont val="Arial"/>
        <family val="2"/>
      </rPr>
      <t xml:space="preserve"> Casos atendidos según Orden de Protección a favor de la madre. 2024</t>
    </r>
  </si>
  <si>
    <t>PEF GESTIÓN AYTO. BARAKALDO 2024</t>
  </si>
  <si>
    <r>
      <t xml:space="preserve">2.2. </t>
    </r>
    <r>
      <rPr>
        <u/>
        <sz val="9"/>
        <rFont val="Arial"/>
        <family val="2"/>
      </rPr>
      <t>Evolución casos atendidos con Orden de Protección a favor de la madre. 2010-2024</t>
    </r>
  </si>
  <si>
    <r>
      <t xml:space="preserve"> </t>
    </r>
    <r>
      <rPr>
        <b/>
        <u/>
        <sz val="9"/>
        <rFont val="Arial"/>
        <family val="2"/>
      </rPr>
      <t>Víctima</t>
    </r>
    <r>
      <rPr>
        <b/>
        <sz val="9"/>
        <rFont val="Arial"/>
        <family val="2"/>
      </rPr>
      <t xml:space="preserve">   Mujer española </t>
    </r>
  </si>
  <si>
    <t>Arrigorriaga</t>
  </si>
  <si>
    <t>Bedia</t>
  </si>
  <si>
    <t>Berango</t>
  </si>
  <si>
    <t>Berriz</t>
  </si>
  <si>
    <t>Laudio/Llodio</t>
  </si>
  <si>
    <t>Otxandio</t>
  </si>
  <si>
    <t>Parla</t>
  </si>
  <si>
    <t>Soraluze-Placencia de las armas</t>
  </si>
  <si>
    <t>Artea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</si>
</sst>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164" formatCode="General\ "/>
    <numFmt numFmtId="165" formatCode="\ @"/>
    <numFmt numFmtId="166" formatCode="#,##0\ "/>
    <numFmt numFmtId="167" formatCode="\ General\ "/>
    <numFmt numFmtId="168" formatCode="0.0%"/>
    <numFmt numFmtId="169" formatCode="0\ "/>
    <numFmt numFmtId="170" formatCode="0.0\ &quot;% &quot;"/>
    <numFmt numFmtId="171" formatCode="0.0\ "/>
    <numFmt numFmtId="172" formatCode="_-* #,##0.00\ [$€]_-;\-* #,##0.00\ [$€]_-;_-* &quot;-&quot;??\ [$€]_-;_-@_-"/>
    <numFmt numFmtId="173" formatCode="0&quot;      &quot;"/>
    <numFmt numFmtId="174" formatCode="0.00\ "/>
    <numFmt numFmtId="175" formatCode="0&quot;     &quot;"/>
    <numFmt numFmtId="176" formatCode="#,##0.0\ "/>
    <numFmt numFmtId="177" formatCode="0.0%\ "/>
  </numFmts>
  <fonts count="79" x14ac:knownFonts="1">
    <font>
      <sz val="10"/>
      <name val="Arial"/>
    </font>
    <font>
      <sz val="10"/>
      <name val="Arial"/>
      <family val="2"/>
    </font>
    <font>
      <u/>
      <sz val="10"/>
      <color indexed="12"/>
      <name val="Arial"/>
      <family val="2"/>
    </font>
    <font>
      <sz val="9"/>
      <name val="Arial"/>
      <family val="2"/>
    </font>
    <font>
      <b/>
      <u/>
      <sz val="10"/>
      <color indexed="62"/>
      <name val="Arial"/>
      <family val="2"/>
    </font>
    <font>
      <b/>
      <sz val="12"/>
      <name val="Arial"/>
      <family val="2"/>
    </font>
    <font>
      <b/>
      <sz val="12"/>
      <color indexed="62"/>
      <name val="Arial"/>
      <family val="2"/>
    </font>
    <font>
      <sz val="10"/>
      <name val="Arial"/>
      <family val="2"/>
    </font>
    <font>
      <b/>
      <sz val="10"/>
      <name val="Arial"/>
      <family val="2"/>
    </font>
    <font>
      <b/>
      <sz val="9"/>
      <name val="Arial"/>
      <family val="2"/>
    </font>
    <font>
      <i/>
      <sz val="8"/>
      <name val="Arial"/>
      <family val="2"/>
    </font>
    <font>
      <sz val="8"/>
      <name val="Arial"/>
      <family val="2"/>
    </font>
    <font>
      <sz val="8"/>
      <name val="Arial"/>
      <family val="2"/>
    </font>
    <font>
      <sz val="9"/>
      <name val="Arial"/>
      <family val="2"/>
    </font>
    <font>
      <b/>
      <sz val="8"/>
      <name val="Arial"/>
      <family val="2"/>
    </font>
    <font>
      <sz val="9"/>
      <color indexed="16"/>
      <name val="Arial"/>
      <family val="2"/>
    </font>
    <font>
      <b/>
      <sz val="9"/>
      <color indexed="16"/>
      <name val="Arial"/>
      <family val="2"/>
    </font>
    <font>
      <b/>
      <sz val="12"/>
      <color indexed="10"/>
      <name val="Arial"/>
      <family val="2"/>
    </font>
    <font>
      <b/>
      <sz val="11"/>
      <color indexed="18"/>
      <name val="Arial"/>
      <family val="2"/>
    </font>
    <font>
      <b/>
      <sz val="9"/>
      <color indexed="10"/>
      <name val="arial"/>
      <family val="2"/>
    </font>
    <font>
      <b/>
      <vertAlign val="superscript"/>
      <sz val="9"/>
      <name val="Arial"/>
      <family val="2"/>
    </font>
    <font>
      <i/>
      <sz val="9"/>
      <color indexed="16"/>
      <name val="Arial"/>
      <family val="2"/>
    </font>
    <font>
      <sz val="9"/>
      <color indexed="18"/>
      <name val="Arial"/>
      <family val="2"/>
    </font>
    <font>
      <sz val="9"/>
      <color indexed="58"/>
      <name val="Arial"/>
      <family val="2"/>
    </font>
    <font>
      <b/>
      <sz val="10"/>
      <name val="Arial"/>
      <family val="2"/>
    </font>
    <font>
      <b/>
      <sz val="9"/>
      <color indexed="18"/>
      <name val="Arial"/>
      <family val="2"/>
    </font>
    <font>
      <b/>
      <sz val="9"/>
      <color indexed="58"/>
      <name val="Arial"/>
      <family val="2"/>
    </font>
    <font>
      <b/>
      <u/>
      <sz val="9"/>
      <name val="Arial"/>
      <family val="2"/>
    </font>
    <font>
      <sz val="9"/>
      <color indexed="10"/>
      <name val="Arial"/>
      <family val="2"/>
    </font>
    <font>
      <b/>
      <sz val="9"/>
      <color indexed="12"/>
      <name val="Arial"/>
      <family val="2"/>
    </font>
    <font>
      <sz val="9"/>
      <color indexed="12"/>
      <name val="Arial"/>
      <family val="2"/>
    </font>
    <font>
      <b/>
      <sz val="9"/>
      <color indexed="12"/>
      <name val="Arial"/>
      <family val="2"/>
    </font>
    <font>
      <sz val="10"/>
      <color indexed="10"/>
      <name val="Arial"/>
      <family val="2"/>
    </font>
    <font>
      <b/>
      <sz val="9"/>
      <name val="Arial"/>
      <family val="2"/>
    </font>
    <font>
      <u/>
      <sz val="9"/>
      <name val="Arial"/>
      <family val="2"/>
    </font>
    <font>
      <sz val="9"/>
      <color indexed="18"/>
      <name val="Arial"/>
      <family val="2"/>
    </font>
    <font>
      <sz val="8"/>
      <name val="MS Sans Serif"/>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6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2"/>
      <name val="Calibri"/>
      <family val="2"/>
    </font>
    <font>
      <b/>
      <sz val="18"/>
      <color indexed="62"/>
      <name val="Cambria"/>
      <family val="2"/>
    </font>
    <font>
      <b/>
      <sz val="15"/>
      <color indexed="62"/>
      <name val="Calibri"/>
      <family val="2"/>
    </font>
    <font>
      <b/>
      <sz val="13"/>
      <color indexed="62"/>
      <name val="Calibri"/>
      <family val="2"/>
    </font>
    <font>
      <b/>
      <sz val="11"/>
      <color indexed="8"/>
      <name val="Calibri"/>
      <family val="2"/>
    </font>
    <font>
      <u/>
      <sz val="10"/>
      <color indexed="12"/>
      <name val="Arial"/>
      <family val="2"/>
    </font>
    <font>
      <sz val="10"/>
      <name val="Courier"/>
      <family val="3"/>
    </font>
    <font>
      <sz val="9"/>
      <name val="Arial"/>
      <family val="2"/>
    </font>
    <font>
      <b/>
      <sz val="12"/>
      <color indexed="62"/>
      <name val="Arial"/>
      <family val="2"/>
    </font>
    <font>
      <b/>
      <sz val="10"/>
      <color indexed="53"/>
      <name val="Arial"/>
      <family val="2"/>
    </font>
    <font>
      <b/>
      <sz val="10"/>
      <color indexed="16"/>
      <name val="Arial"/>
      <family val="2"/>
    </font>
    <font>
      <i/>
      <sz val="9"/>
      <color indexed="60"/>
      <name val="Arial"/>
      <family val="2"/>
    </font>
    <font>
      <i/>
      <sz val="8"/>
      <color indexed="16"/>
      <name val="Arial"/>
      <family val="2"/>
    </font>
    <font>
      <i/>
      <sz val="9"/>
      <color rgb="FF800000"/>
      <name val="Arial"/>
      <family val="2"/>
    </font>
    <font>
      <sz val="9"/>
      <color indexed="10"/>
      <name val="Arial"/>
      <family val="2"/>
    </font>
    <font>
      <i/>
      <sz val="9"/>
      <name val="Arial"/>
      <family val="2"/>
    </font>
    <font>
      <i/>
      <sz val="8"/>
      <color indexed="60"/>
      <name val="Arial"/>
      <family val="2"/>
    </font>
    <font>
      <b/>
      <sz val="8"/>
      <color indexed="10"/>
      <name val="Arial"/>
      <family val="2"/>
    </font>
    <font>
      <i/>
      <sz val="8"/>
      <color indexed="20"/>
      <name val="arial"/>
      <family val="2"/>
    </font>
    <font>
      <sz val="8"/>
      <color indexed="62"/>
      <name val="Arial"/>
      <family val="2"/>
    </font>
    <font>
      <sz val="10"/>
      <color indexed="18"/>
      <name val="Arial"/>
      <family val="2"/>
    </font>
    <font>
      <u/>
      <sz val="8"/>
      <name val="Arial"/>
      <family val="2"/>
    </font>
    <font>
      <b/>
      <i/>
      <sz val="8"/>
      <color indexed="16"/>
      <name val="Arial"/>
      <family val="2"/>
    </font>
    <font>
      <b/>
      <i/>
      <sz val="9"/>
      <color indexed="16"/>
      <name val="Arial"/>
      <family val="2"/>
    </font>
    <font>
      <b/>
      <i/>
      <sz val="9"/>
      <name val="Arial"/>
      <family val="2"/>
    </font>
    <font>
      <sz val="8"/>
      <color indexed="10"/>
      <name val="Arial"/>
      <family val="2"/>
    </font>
    <font>
      <b/>
      <u/>
      <sz val="8"/>
      <name val="Arial"/>
      <family val="2"/>
    </font>
    <font>
      <b/>
      <sz val="11"/>
      <color rgb="FF000080"/>
      <name val="Arial"/>
      <family val="2"/>
    </font>
    <font>
      <u/>
      <sz val="10"/>
      <color theme="10"/>
      <name val="Arial"/>
      <family val="2"/>
    </font>
    <font>
      <sz val="10"/>
      <color theme="1"/>
      <name val="Verdana"/>
      <family val="2"/>
    </font>
  </fonts>
  <fills count="25">
    <fill>
      <patternFill patternType="none"/>
    </fill>
    <fill>
      <patternFill patternType="gray125"/>
    </fill>
    <fill>
      <patternFill patternType="solid">
        <fgColor indexed="55"/>
      </patternFill>
    </fill>
    <fill>
      <patternFill patternType="solid">
        <fgColor indexed="47"/>
      </patternFill>
    </fill>
    <fill>
      <patternFill patternType="solid">
        <fgColor indexed="26"/>
      </patternFill>
    </fill>
    <fill>
      <patternFill patternType="solid">
        <fgColor indexed="27"/>
      </patternFill>
    </fill>
    <fill>
      <patternFill patternType="solid">
        <fgColor indexed="41"/>
      </patternFill>
    </fill>
    <fill>
      <patternFill patternType="solid">
        <fgColor indexed="29"/>
      </patternFill>
    </fill>
    <fill>
      <patternFill patternType="solid">
        <fgColor indexed="43"/>
      </patternFill>
    </fill>
    <fill>
      <patternFill patternType="solid">
        <fgColor indexed="44"/>
      </patternFill>
    </fill>
    <fill>
      <patternFill patternType="solid">
        <fgColor indexed="23"/>
      </patternFill>
    </fill>
    <fill>
      <patternFill patternType="solid">
        <fgColor indexed="49"/>
      </patternFill>
    </fill>
    <fill>
      <patternFill patternType="solid">
        <fgColor indexed="42"/>
      </patternFill>
    </fill>
    <fill>
      <patternFill patternType="solid">
        <fgColor indexed="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44"/>
        <bgColor indexed="64"/>
      </patternFill>
    </fill>
    <fill>
      <patternFill patternType="solid">
        <fgColor indexed="55"/>
        <bgColor indexed="64"/>
      </patternFill>
    </fill>
    <fill>
      <patternFill patternType="solid">
        <fgColor indexed="23"/>
        <bgColor indexed="64"/>
      </patternFill>
    </fill>
    <fill>
      <patternFill patternType="solid">
        <fgColor theme="0" tint="-0.34998626667073579"/>
        <bgColor indexed="64"/>
      </patternFill>
    </fill>
    <fill>
      <patternFill patternType="solid">
        <fgColor rgb="FFB2B2B2"/>
        <bgColor indexed="64"/>
      </patternFill>
    </fill>
    <fill>
      <patternFill patternType="solid">
        <fgColor rgb="FF969696"/>
        <bgColor indexed="64"/>
      </patternFill>
    </fill>
  </fills>
  <borders count="78">
    <border>
      <left/>
      <right/>
      <top/>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1"/>
      </bottom>
      <diagonal/>
    </border>
    <border>
      <left/>
      <right/>
      <top/>
      <bottom style="medium">
        <color indexed="41"/>
      </bottom>
      <diagonal/>
    </border>
    <border>
      <left/>
      <right/>
      <top style="thin">
        <color indexed="41"/>
      </top>
      <bottom style="double">
        <color indexed="41"/>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22"/>
      </bottom>
      <diagonal/>
    </border>
    <border>
      <left style="thin">
        <color indexed="64"/>
      </left>
      <right style="thin">
        <color indexed="64"/>
      </right>
      <top/>
      <bottom style="hair">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style="hair">
        <color indexed="22"/>
      </top>
      <bottom style="thin">
        <color indexed="64"/>
      </bottom>
      <diagonal/>
    </border>
    <border>
      <left style="thin">
        <color indexed="64"/>
      </left>
      <right style="thin">
        <color indexed="64"/>
      </right>
      <top style="hair">
        <color indexed="22"/>
      </top>
      <bottom style="hair">
        <color indexed="22"/>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22"/>
      </top>
      <bottom style="hair">
        <color indexed="22"/>
      </bottom>
      <diagonal/>
    </border>
    <border>
      <left/>
      <right/>
      <top style="hair">
        <color indexed="22"/>
      </top>
      <bottom style="hair">
        <color indexed="22"/>
      </bottom>
      <diagonal/>
    </border>
    <border>
      <left/>
      <right style="thin">
        <color indexed="64"/>
      </right>
      <top style="hair">
        <color indexed="22"/>
      </top>
      <bottom style="hair">
        <color indexed="22"/>
      </bottom>
      <diagonal/>
    </border>
    <border>
      <left style="thin">
        <color indexed="64"/>
      </left>
      <right/>
      <top style="hair">
        <color indexed="22"/>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hair">
        <color indexed="22"/>
      </bottom>
      <diagonal/>
    </border>
    <border>
      <left/>
      <right/>
      <top style="thin">
        <color indexed="64"/>
      </top>
      <bottom style="hair">
        <color indexed="22"/>
      </bottom>
      <diagonal/>
    </border>
    <border>
      <left/>
      <right/>
      <top style="hair">
        <color indexed="22"/>
      </top>
      <bottom style="thin">
        <color indexed="64"/>
      </bottom>
      <diagonal/>
    </border>
    <border>
      <left/>
      <right/>
      <top/>
      <bottom style="hair">
        <color indexed="22"/>
      </bottom>
      <diagonal/>
    </border>
    <border>
      <left style="thin">
        <color indexed="64"/>
      </left>
      <right/>
      <top/>
      <bottom style="hair">
        <color indexed="22"/>
      </bottom>
      <diagonal/>
    </border>
    <border>
      <left/>
      <right style="thin">
        <color indexed="64"/>
      </right>
      <top/>
      <bottom style="hair">
        <color indexed="22"/>
      </bottom>
      <diagonal/>
    </border>
    <border>
      <left/>
      <right style="thin">
        <color indexed="64"/>
      </right>
      <top style="thin">
        <color indexed="64"/>
      </top>
      <bottom style="hair">
        <color indexed="22"/>
      </bottom>
      <diagonal/>
    </border>
    <border>
      <left/>
      <right style="thin">
        <color indexed="64"/>
      </right>
      <top style="hair">
        <color indexed="22"/>
      </top>
      <bottom style="thin">
        <color indexed="64"/>
      </bottom>
      <diagonal/>
    </border>
    <border>
      <left/>
      <right/>
      <top style="hair">
        <color indexed="22"/>
      </top>
      <bottom/>
      <diagonal/>
    </border>
    <border>
      <left style="thin">
        <color indexed="64"/>
      </left>
      <right style="thin">
        <color indexed="64"/>
      </right>
      <top style="hair">
        <color indexed="22"/>
      </top>
      <bottom/>
      <diagonal/>
    </border>
    <border>
      <left/>
      <right/>
      <top style="hair">
        <color indexed="64"/>
      </top>
      <bottom style="hair">
        <color indexed="64"/>
      </bottom>
      <diagonal/>
    </border>
    <border>
      <left/>
      <right/>
      <top style="thin">
        <color indexed="64"/>
      </top>
      <bottom style="hair">
        <color indexed="64"/>
      </bottom>
      <diagonal/>
    </border>
    <border>
      <left style="thin">
        <color indexed="64"/>
      </left>
      <right/>
      <top style="hair">
        <color rgb="FF808080"/>
      </top>
      <bottom style="hair">
        <color rgb="FF808080"/>
      </bottom>
      <diagonal/>
    </border>
    <border>
      <left/>
      <right/>
      <top style="hair">
        <color rgb="FF808080"/>
      </top>
      <bottom style="hair">
        <color rgb="FF808080"/>
      </bottom>
      <diagonal/>
    </border>
    <border>
      <left/>
      <right style="thin">
        <color indexed="64"/>
      </right>
      <top style="hair">
        <color rgb="FF808080"/>
      </top>
      <bottom style="hair">
        <color rgb="FF808080"/>
      </bottom>
      <diagonal/>
    </border>
    <border>
      <left style="thin">
        <color indexed="64"/>
      </left>
      <right style="thin">
        <color indexed="64"/>
      </right>
      <top style="hair">
        <color rgb="FF808080"/>
      </top>
      <bottom style="hair">
        <color rgb="FF808080"/>
      </bottom>
      <diagonal/>
    </border>
    <border>
      <left/>
      <right style="thin">
        <color indexed="64"/>
      </right>
      <top style="hair">
        <color rgb="FF808080"/>
      </top>
      <bottom style="thin">
        <color indexed="64"/>
      </bottom>
      <diagonal/>
    </border>
    <border>
      <left style="thin">
        <color indexed="64"/>
      </left>
      <right style="thin">
        <color indexed="64"/>
      </right>
      <top style="hair">
        <color rgb="FF808080"/>
      </top>
      <bottom style="thin">
        <color indexed="64"/>
      </bottom>
      <diagonal/>
    </border>
    <border>
      <left/>
      <right style="thin">
        <color theme="1"/>
      </right>
      <top style="thin">
        <color indexed="64"/>
      </top>
      <bottom style="thin">
        <color indexed="64"/>
      </bottom>
      <diagonal/>
    </border>
    <border>
      <left style="thin">
        <color indexed="64"/>
      </left>
      <right/>
      <top style="hair">
        <color indexed="22"/>
      </top>
      <bottom/>
      <diagonal/>
    </border>
    <border>
      <left/>
      <right style="thin">
        <color indexed="64"/>
      </right>
      <top style="hair">
        <color rgb="FF808080"/>
      </top>
      <bottom/>
      <diagonal/>
    </border>
    <border>
      <left style="thin">
        <color indexed="64"/>
      </left>
      <right style="thin">
        <color indexed="64"/>
      </right>
      <top style="hair">
        <color rgb="FF808080"/>
      </top>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22"/>
      </top>
      <bottom style="hair">
        <color theme="0" tint="-0.499984740745262"/>
      </bottom>
      <diagonal/>
    </border>
    <border>
      <left style="thin">
        <color indexed="64"/>
      </left>
      <right/>
      <top style="hair">
        <color indexed="22"/>
      </top>
      <bottom style="hair">
        <color theme="0" tint="-0.499984740745262"/>
      </bottom>
      <diagonal/>
    </border>
    <border>
      <left/>
      <right/>
      <top style="hair">
        <color indexed="22"/>
      </top>
      <bottom style="hair">
        <color theme="0" tint="-0.499984740745262"/>
      </bottom>
      <diagonal/>
    </border>
    <border>
      <left style="thin">
        <color indexed="64"/>
      </left>
      <right style="thin">
        <color indexed="64"/>
      </right>
      <top style="thin">
        <color indexed="64"/>
      </top>
      <bottom style="hair">
        <color theme="0" tint="-0.499984740745262"/>
      </bottom>
      <diagonal/>
    </border>
    <border>
      <left style="thin">
        <color indexed="64"/>
      </left>
      <right/>
      <top style="thin">
        <color indexed="64"/>
      </top>
      <bottom style="hair">
        <color theme="0" tint="-0.499984740745262"/>
      </bottom>
      <diagonal/>
    </border>
    <border>
      <left style="thin">
        <color indexed="64"/>
      </left>
      <right style="thin">
        <color indexed="64"/>
      </right>
      <top style="hair">
        <color theme="0" tint="-0.499984740745262"/>
      </top>
      <bottom style="hair">
        <color theme="0" tint="-0.499984740745262"/>
      </bottom>
      <diagonal/>
    </border>
    <border>
      <left style="thin">
        <color indexed="64"/>
      </left>
      <right/>
      <top style="hair">
        <color theme="0" tint="-0.499984740745262"/>
      </top>
      <bottom style="hair">
        <color theme="0" tint="-0.499984740745262"/>
      </bottom>
      <diagonal/>
    </border>
    <border>
      <left style="thin">
        <color indexed="64"/>
      </left>
      <right style="thin">
        <color indexed="64"/>
      </right>
      <top style="hair">
        <color theme="0" tint="-0.499984740745262"/>
      </top>
      <bottom style="thin">
        <color indexed="64"/>
      </bottom>
      <diagonal/>
    </border>
    <border>
      <left style="thin">
        <color indexed="64"/>
      </left>
      <right/>
      <top style="hair">
        <color theme="0" tint="-0.499984740745262"/>
      </top>
      <bottom style="thin">
        <color indexed="64"/>
      </bottom>
      <diagonal/>
    </border>
    <border>
      <left style="thin">
        <color indexed="64"/>
      </left>
      <right style="thin">
        <color indexed="64"/>
      </right>
      <top style="hair">
        <color theme="0" tint="-0.499984740745262"/>
      </top>
      <bottom style="hair">
        <color indexed="22"/>
      </bottom>
      <diagonal/>
    </border>
    <border>
      <left style="thin">
        <color indexed="64"/>
      </left>
      <right/>
      <top style="hair">
        <color indexed="22"/>
      </top>
      <bottom style="hair">
        <color indexed="64"/>
      </bottom>
      <diagonal/>
    </border>
    <border>
      <left/>
      <right/>
      <top style="hair">
        <color indexed="22"/>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theme="0" tint="-0.499984740745262"/>
      </top>
      <bottom/>
      <diagonal/>
    </border>
    <border>
      <left style="thin">
        <color indexed="64"/>
      </left>
      <right/>
      <top style="hair">
        <color rgb="FF808080"/>
      </top>
      <bottom style="thin">
        <color indexed="64"/>
      </bottom>
      <diagonal/>
    </border>
    <border>
      <left/>
      <right/>
      <top style="hair">
        <color rgb="FF808080"/>
      </top>
      <bottom style="thin">
        <color indexed="64"/>
      </bottom>
      <diagonal/>
    </border>
    <border>
      <left style="thin">
        <color indexed="64"/>
      </left>
      <right/>
      <top style="thin">
        <color indexed="64"/>
      </top>
      <bottom style="hair">
        <color rgb="FF808080"/>
      </bottom>
      <diagonal/>
    </border>
    <border>
      <left/>
      <right/>
      <top style="thin">
        <color indexed="64"/>
      </top>
      <bottom style="hair">
        <color rgb="FF808080"/>
      </bottom>
      <diagonal/>
    </border>
    <border>
      <left/>
      <right style="thin">
        <color indexed="64"/>
      </right>
      <top style="thin">
        <color indexed="64"/>
      </top>
      <bottom style="hair">
        <color rgb="FF808080"/>
      </bottom>
      <diagonal/>
    </border>
    <border>
      <left style="thin">
        <color indexed="64"/>
      </left>
      <right style="thin">
        <color indexed="64"/>
      </right>
      <top style="thin">
        <color indexed="64"/>
      </top>
      <bottom style="hair">
        <color rgb="FF808080"/>
      </bottom>
      <diagonal/>
    </border>
  </borders>
  <cellStyleXfs count="57">
    <xf numFmtId="0" fontId="0" fillId="0" borderId="0"/>
    <xf numFmtId="0" fontId="37" fillId="2" borderId="0" applyNumberFormat="0" applyBorder="0" applyAlignment="0" applyProtection="0"/>
    <xf numFmtId="0" fontId="37" fillId="3" borderId="0" applyNumberFormat="0" applyBorder="0" applyAlignment="0" applyProtection="0"/>
    <xf numFmtId="0" fontId="37" fillId="4" borderId="0" applyNumberFormat="0" applyBorder="0" applyAlignment="0" applyProtection="0"/>
    <xf numFmtId="0" fontId="37" fillId="2" borderId="0" applyNumberFormat="0" applyBorder="0" applyAlignment="0" applyProtection="0"/>
    <xf numFmtId="0" fontId="37" fillId="5" borderId="0" applyNumberFormat="0" applyBorder="0" applyAlignment="0" applyProtection="0"/>
    <xf numFmtId="0" fontId="37" fillId="3" borderId="0" applyNumberFormat="0" applyBorder="0" applyAlignment="0" applyProtection="0"/>
    <xf numFmtId="0" fontId="37" fillId="6" borderId="0" applyNumberFormat="0" applyBorder="0" applyAlignment="0" applyProtection="0"/>
    <xf numFmtId="0" fontId="37" fillId="7" borderId="0" applyNumberFormat="0" applyBorder="0" applyAlignment="0" applyProtection="0"/>
    <xf numFmtId="0" fontId="37" fillId="8" borderId="0" applyNumberFormat="0" applyBorder="0" applyAlignment="0" applyProtection="0"/>
    <xf numFmtId="0" fontId="37" fillId="2" borderId="0" applyNumberFormat="0" applyBorder="0" applyAlignment="0" applyProtection="0"/>
    <xf numFmtId="0" fontId="37" fillId="9" borderId="0" applyNumberFormat="0" applyBorder="0" applyAlignment="0" applyProtection="0"/>
    <xf numFmtId="0" fontId="37" fillId="3" borderId="0" applyNumberFormat="0" applyBorder="0" applyAlignment="0" applyProtection="0"/>
    <xf numFmtId="0" fontId="38" fillId="6" borderId="0" applyNumberFormat="0" applyBorder="0" applyAlignment="0" applyProtection="0"/>
    <xf numFmtId="0" fontId="38" fillId="7" borderId="0" applyNumberFormat="0" applyBorder="0" applyAlignment="0" applyProtection="0"/>
    <xf numFmtId="0" fontId="38" fillId="8"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3" borderId="0" applyNumberFormat="0" applyBorder="0" applyAlignment="0" applyProtection="0"/>
    <xf numFmtId="0" fontId="39" fillId="12" borderId="0" applyNumberFormat="0" applyBorder="0" applyAlignment="0" applyProtection="0"/>
    <xf numFmtId="0" fontId="40" fillId="13" borderId="1" applyNumberFormat="0" applyAlignment="0" applyProtection="0"/>
    <xf numFmtId="0" fontId="41" fillId="10" borderId="2" applyNumberFormat="0" applyAlignment="0" applyProtection="0"/>
    <xf numFmtId="0" fontId="42" fillId="0" borderId="3" applyNumberFormat="0" applyFill="0" applyAlignment="0" applyProtection="0"/>
    <xf numFmtId="0" fontId="55" fillId="0" borderId="0"/>
    <xf numFmtId="0" fontId="43" fillId="0" borderId="0" applyNumberFormat="0" applyFill="0" applyBorder="0" applyAlignment="0" applyProtection="0"/>
    <xf numFmtId="0" fontId="38" fillId="6"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6" borderId="0" applyNumberFormat="0" applyBorder="0" applyAlignment="0" applyProtection="0"/>
    <xf numFmtId="0" fontId="38" fillId="11" borderId="0" applyNumberFormat="0" applyBorder="0" applyAlignment="0" applyProtection="0"/>
    <xf numFmtId="0" fontId="38" fillId="17" borderId="0" applyNumberFormat="0" applyBorder="0" applyAlignment="0" applyProtection="0"/>
    <xf numFmtId="0" fontId="44" fillId="3" borderId="1" applyNumberFormat="0" applyAlignment="0" applyProtection="0"/>
    <xf numFmtId="0" fontId="2"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45" fillId="18" borderId="0" applyNumberFormat="0" applyBorder="0" applyAlignment="0" applyProtection="0"/>
    <xf numFmtId="0" fontId="46" fillId="8" borderId="0" applyNumberFormat="0" applyBorder="0" applyAlignment="0" applyProtection="0"/>
    <xf numFmtId="0" fontId="11" fillId="0" borderId="0"/>
    <xf numFmtId="0" fontId="7" fillId="0" borderId="0"/>
    <xf numFmtId="0" fontId="7" fillId="0" borderId="0"/>
    <xf numFmtId="0" fontId="36" fillId="0" borderId="0"/>
    <xf numFmtId="0" fontId="7" fillId="0" borderId="0">
      <alignment textRotation="255" wrapText="1"/>
    </xf>
    <xf numFmtId="0" fontId="7" fillId="4" borderId="4" applyNumberFormat="0" applyFont="0" applyAlignment="0" applyProtection="0"/>
    <xf numFmtId="0" fontId="47" fillId="13" borderId="5" applyNumberFormat="0" applyAlignment="0" applyProtection="0"/>
    <xf numFmtId="0" fontId="48" fillId="0" borderId="0" applyNumberFormat="0" applyFill="0" applyBorder="0" applyAlignment="0" applyProtection="0"/>
    <xf numFmtId="0" fontId="49" fillId="0" borderId="0" applyNumberFormat="0" applyFill="0" applyBorder="0" applyAlignment="0" applyProtection="0"/>
    <xf numFmtId="0" fontId="51" fillId="0" borderId="6" applyNumberFormat="0" applyFill="0" applyAlignment="0" applyProtection="0"/>
    <xf numFmtId="0" fontId="52" fillId="0" borderId="6" applyNumberFormat="0" applyFill="0" applyAlignment="0" applyProtection="0"/>
    <xf numFmtId="0" fontId="43" fillId="0" borderId="7" applyNumberFormat="0" applyFill="0" applyAlignment="0" applyProtection="0"/>
    <xf numFmtId="0" fontId="50" fillId="0" borderId="0" applyNumberFormat="0" applyFill="0" applyBorder="0" applyAlignment="0" applyProtection="0"/>
    <xf numFmtId="0" fontId="53" fillId="0" borderId="8" applyNumberFormat="0" applyFill="0" applyAlignment="0" applyProtection="0"/>
    <xf numFmtId="172"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77" fillId="0" borderId="0" applyNumberFormat="0" applyFill="0" applyBorder="0" applyAlignment="0" applyProtection="0"/>
    <xf numFmtId="0" fontId="1" fillId="0" borderId="0"/>
    <xf numFmtId="0" fontId="78" fillId="0" borderId="0"/>
  </cellStyleXfs>
  <cellXfs count="642">
    <xf numFmtId="0" fontId="0" fillId="0" borderId="0" xfId="0"/>
    <xf numFmtId="164" fontId="3" fillId="0" borderId="0" xfId="0" applyNumberFormat="1" applyFont="1" applyBorder="1" applyAlignment="1">
      <alignment vertical="center"/>
    </xf>
    <xf numFmtId="164" fontId="3" fillId="0" borderId="0" xfId="0" applyNumberFormat="1" applyFont="1" applyAlignment="1">
      <alignment vertical="center"/>
    </xf>
    <xf numFmtId="164" fontId="3" fillId="0" borderId="0" xfId="0" applyNumberFormat="1" applyFont="1" applyFill="1" applyBorder="1" applyAlignment="1">
      <alignment vertical="center"/>
    </xf>
    <xf numFmtId="164" fontId="4" fillId="0" borderId="0" xfId="0" applyNumberFormat="1" applyFont="1" applyAlignment="1">
      <alignment vertical="center"/>
    </xf>
    <xf numFmtId="164" fontId="1" fillId="0" borderId="0" xfId="0" applyNumberFormat="1" applyFont="1" applyBorder="1" applyAlignment="1">
      <alignment vertical="center"/>
    </xf>
    <xf numFmtId="164" fontId="1" fillId="0" borderId="0" xfId="0" applyNumberFormat="1" applyFont="1" applyAlignment="1">
      <alignment vertical="center"/>
    </xf>
    <xf numFmtId="164" fontId="1" fillId="0" borderId="0" xfId="0" applyNumberFormat="1" applyFont="1" applyFill="1" applyBorder="1" applyAlignment="1">
      <alignment vertical="center"/>
    </xf>
    <xf numFmtId="164" fontId="5" fillId="0" borderId="0" xfId="0" applyNumberFormat="1" applyFont="1" applyAlignment="1">
      <alignment vertical="center"/>
    </xf>
    <xf numFmtId="0" fontId="0" fillId="0" borderId="0" xfId="0" applyAlignment="1">
      <alignment vertical="center"/>
    </xf>
    <xf numFmtId="164" fontId="6" fillId="0" borderId="0" xfId="0" applyNumberFormat="1" applyFont="1" applyAlignment="1">
      <alignment vertical="center"/>
    </xf>
    <xf numFmtId="164" fontId="3" fillId="0" borderId="9" xfId="0" applyNumberFormat="1" applyFont="1" applyBorder="1" applyAlignment="1">
      <alignment vertical="center"/>
    </xf>
    <xf numFmtId="164" fontId="3" fillId="0" borderId="10" xfId="0" applyNumberFormat="1" applyFont="1" applyBorder="1" applyAlignment="1">
      <alignment vertical="center"/>
    </xf>
    <xf numFmtId="164" fontId="9" fillId="19" borderId="11" xfId="0" applyNumberFormat="1" applyFont="1" applyFill="1" applyBorder="1" applyAlignment="1">
      <alignment horizontal="centerContinuous" vertical="center"/>
    </xf>
    <xf numFmtId="164" fontId="9" fillId="19" borderId="12" xfId="0" applyNumberFormat="1" applyFont="1" applyFill="1" applyBorder="1" applyAlignment="1">
      <alignment horizontal="centerContinuous" vertical="center"/>
    </xf>
    <xf numFmtId="164" fontId="9" fillId="19" borderId="13" xfId="0" applyNumberFormat="1" applyFont="1" applyFill="1" applyBorder="1" applyAlignment="1">
      <alignment horizontal="centerContinuous" vertical="center"/>
    </xf>
    <xf numFmtId="164" fontId="9" fillId="19" borderId="14" xfId="0" applyNumberFormat="1" applyFont="1" applyFill="1" applyBorder="1" applyAlignment="1">
      <alignment horizontal="center" vertical="center"/>
    </xf>
    <xf numFmtId="0" fontId="10" fillId="0" borderId="0" xfId="0" applyNumberFormat="1" applyFont="1" applyAlignment="1">
      <alignment vertical="center"/>
    </xf>
    <xf numFmtId="166" fontId="3" fillId="0" borderId="15" xfId="0" applyNumberFormat="1" applyFont="1" applyBorder="1" applyAlignment="1">
      <alignment vertical="center"/>
    </xf>
    <xf numFmtId="166" fontId="3" fillId="0" borderId="16" xfId="0" applyNumberFormat="1" applyFont="1" applyBorder="1" applyAlignment="1">
      <alignment vertical="center"/>
    </xf>
    <xf numFmtId="166" fontId="3" fillId="0" borderId="17" xfId="0" applyNumberFormat="1" applyFont="1" applyBorder="1" applyAlignment="1">
      <alignment vertical="center"/>
    </xf>
    <xf numFmtId="166" fontId="3" fillId="0" borderId="14" xfId="0" applyNumberFormat="1" applyFont="1" applyBorder="1" applyAlignment="1">
      <alignment vertical="center"/>
    </xf>
    <xf numFmtId="166" fontId="9" fillId="20" borderId="14" xfId="0" applyNumberFormat="1" applyFont="1" applyFill="1" applyBorder="1" applyAlignment="1">
      <alignment vertical="center"/>
    </xf>
    <xf numFmtId="166" fontId="9" fillId="21" borderId="14" xfId="0" applyNumberFormat="1" applyFont="1" applyFill="1" applyBorder="1" applyAlignment="1">
      <alignment vertical="center"/>
    </xf>
    <xf numFmtId="164" fontId="8" fillId="0" borderId="0" xfId="0" applyNumberFormat="1" applyFont="1" applyAlignment="1">
      <alignment vertical="center" wrapText="1"/>
    </xf>
    <xf numFmtId="164" fontId="3" fillId="0" borderId="17" xfId="0" applyNumberFormat="1" applyFont="1" applyBorder="1" applyAlignment="1">
      <alignment vertical="center"/>
    </xf>
    <xf numFmtId="164" fontId="3" fillId="19" borderId="17" xfId="0" applyNumberFormat="1" applyFont="1" applyFill="1" applyBorder="1" applyAlignment="1">
      <alignment vertical="center"/>
    </xf>
    <xf numFmtId="164" fontId="3" fillId="0" borderId="15" xfId="0" applyNumberFormat="1" applyFont="1" applyBorder="1" applyAlignment="1">
      <alignment vertical="center"/>
    </xf>
    <xf numFmtId="0" fontId="8" fillId="0" borderId="0" xfId="0" applyNumberFormat="1" applyFont="1" applyAlignment="1">
      <alignment vertical="center" wrapText="1"/>
    </xf>
    <xf numFmtId="164" fontId="9" fillId="21" borderId="14" xfId="0" applyNumberFormat="1" applyFont="1" applyFill="1" applyBorder="1" applyAlignment="1">
      <alignment horizontal="right" vertical="center"/>
    </xf>
    <xf numFmtId="164" fontId="9" fillId="21" borderId="17" xfId="0" applyNumberFormat="1" applyFont="1" applyFill="1" applyBorder="1" applyAlignment="1">
      <alignment horizontal="right" vertical="center"/>
    </xf>
    <xf numFmtId="164" fontId="9" fillId="21" borderId="12" xfId="0" applyNumberFormat="1" applyFont="1" applyFill="1" applyBorder="1" applyAlignment="1">
      <alignment horizontal="right" vertical="center"/>
    </xf>
    <xf numFmtId="164" fontId="3" fillId="19" borderId="18" xfId="0" applyNumberFormat="1" applyFont="1" applyFill="1" applyBorder="1" applyAlignment="1">
      <alignment vertical="center"/>
    </xf>
    <xf numFmtId="164" fontId="3" fillId="0" borderId="14" xfId="0" applyNumberFormat="1" applyFont="1" applyBorder="1" applyAlignment="1">
      <alignment vertical="center"/>
    </xf>
    <xf numFmtId="164" fontId="3" fillId="0" borderId="15" xfId="0" applyNumberFormat="1" applyFont="1" applyBorder="1" applyAlignment="1">
      <alignment horizontal="center" vertical="center"/>
    </xf>
    <xf numFmtId="164" fontId="10" fillId="0" borderId="0" xfId="0" applyNumberFormat="1" applyFont="1" applyAlignment="1">
      <alignment vertical="center"/>
    </xf>
    <xf numFmtId="164" fontId="8" fillId="0" borderId="0" xfId="0" applyNumberFormat="1" applyFont="1" applyAlignment="1">
      <alignment horizontal="left" vertical="center" wrapText="1"/>
    </xf>
    <xf numFmtId="164" fontId="8" fillId="19" borderId="14" xfId="0" applyNumberFormat="1" applyFont="1" applyFill="1" applyBorder="1" applyAlignment="1">
      <alignment horizontal="center" vertical="center"/>
    </xf>
    <xf numFmtId="164" fontId="3" fillId="19" borderId="14" xfId="0" applyNumberFormat="1" applyFont="1" applyFill="1" applyBorder="1" applyAlignment="1">
      <alignment vertical="center"/>
    </xf>
    <xf numFmtId="164" fontId="3" fillId="0" borderId="15" xfId="0" applyNumberFormat="1" applyFont="1" applyBorder="1" applyAlignment="1">
      <alignment vertical="center" wrapText="1"/>
    </xf>
    <xf numFmtId="166" fontId="9" fillId="20" borderId="15" xfId="0" applyNumberFormat="1" applyFont="1" applyFill="1" applyBorder="1" applyAlignment="1">
      <alignment vertical="center"/>
    </xf>
    <xf numFmtId="164" fontId="8" fillId="19" borderId="14" xfId="0" applyNumberFormat="1" applyFont="1" applyFill="1" applyBorder="1" applyAlignment="1">
      <alignment horizontal="center" vertical="center" wrapText="1"/>
    </xf>
    <xf numFmtId="164" fontId="3" fillId="0" borderId="17" xfId="0" applyNumberFormat="1" applyFont="1" applyBorder="1" applyAlignment="1">
      <alignment vertical="center" wrapText="1"/>
    </xf>
    <xf numFmtId="166" fontId="9" fillId="21" borderId="12" xfId="0" applyNumberFormat="1" applyFont="1" applyFill="1" applyBorder="1" applyAlignment="1">
      <alignment vertical="center"/>
    </xf>
    <xf numFmtId="164" fontId="9" fillId="0" borderId="0" xfId="0" applyNumberFormat="1" applyFont="1" applyAlignment="1">
      <alignment vertical="center"/>
    </xf>
    <xf numFmtId="165" fontId="3" fillId="0" borderId="16" xfId="0" applyNumberFormat="1" applyFont="1" applyBorder="1" applyAlignment="1">
      <alignment vertical="center"/>
    </xf>
    <xf numFmtId="164" fontId="9" fillId="21" borderId="13" xfId="0" applyNumberFormat="1" applyFont="1" applyFill="1" applyBorder="1" applyAlignment="1">
      <alignment horizontal="right" vertical="center"/>
    </xf>
    <xf numFmtId="164" fontId="9" fillId="19" borderId="14" xfId="0" applyNumberFormat="1" applyFont="1" applyFill="1" applyBorder="1" applyAlignment="1">
      <alignment horizontal="center" vertical="center" wrapText="1"/>
    </xf>
    <xf numFmtId="165" fontId="3" fillId="0" borderId="19" xfId="0" applyNumberFormat="1" applyFont="1" applyBorder="1" applyAlignment="1">
      <alignment vertical="center"/>
    </xf>
    <xf numFmtId="164" fontId="21" fillId="0" borderId="0" xfId="0" applyNumberFormat="1" applyFont="1" applyBorder="1" applyAlignment="1">
      <alignment horizontal="right" vertical="center"/>
    </xf>
    <xf numFmtId="165" fontId="3" fillId="0" borderId="20" xfId="0" applyNumberFormat="1" applyFont="1" applyBorder="1" applyAlignment="1">
      <alignment vertical="center"/>
    </xf>
    <xf numFmtId="164" fontId="9" fillId="21" borderId="20" xfId="0" applyNumberFormat="1" applyFont="1" applyFill="1" applyBorder="1" applyAlignment="1">
      <alignment vertical="center"/>
    </xf>
    <xf numFmtId="164" fontId="9" fillId="21" borderId="9" xfId="0" applyNumberFormat="1" applyFont="1" applyFill="1" applyBorder="1" applyAlignment="1">
      <alignment vertical="center"/>
    </xf>
    <xf numFmtId="164" fontId="9" fillId="21" borderId="10" xfId="0" applyNumberFormat="1" applyFont="1" applyFill="1" applyBorder="1" applyAlignment="1">
      <alignment horizontal="right" vertical="center"/>
    </xf>
    <xf numFmtId="166" fontId="9" fillId="21" borderId="17" xfId="0" applyNumberFormat="1" applyFont="1" applyFill="1" applyBorder="1" applyAlignment="1">
      <alignment vertical="center"/>
    </xf>
    <xf numFmtId="164" fontId="9" fillId="19" borderId="18" xfId="0" applyNumberFormat="1" applyFont="1" applyFill="1" applyBorder="1" applyAlignment="1">
      <alignment horizontal="center" vertical="center"/>
    </xf>
    <xf numFmtId="164" fontId="9" fillId="19" borderId="18" xfId="0" applyNumberFormat="1" applyFont="1" applyFill="1" applyBorder="1" applyAlignment="1">
      <alignment horizontal="center" vertical="center" wrapText="1"/>
    </xf>
    <xf numFmtId="166" fontId="16" fillId="21" borderId="14" xfId="0" applyNumberFormat="1" applyFont="1" applyFill="1" applyBorder="1" applyAlignment="1">
      <alignment vertical="center"/>
    </xf>
    <xf numFmtId="166" fontId="25" fillId="21" borderId="14" xfId="0" applyNumberFormat="1" applyFont="1" applyFill="1" applyBorder="1" applyAlignment="1">
      <alignment vertical="center"/>
    </xf>
    <xf numFmtId="166" fontId="26" fillId="21" borderId="14" xfId="0" applyNumberFormat="1" applyFont="1" applyFill="1" applyBorder="1" applyAlignment="1">
      <alignment vertical="center"/>
    </xf>
    <xf numFmtId="164" fontId="9" fillId="21" borderId="13" xfId="0" applyNumberFormat="1" applyFont="1" applyFill="1" applyBorder="1" applyAlignment="1">
      <alignment vertical="center"/>
    </xf>
    <xf numFmtId="164" fontId="27" fillId="19" borderId="14" xfId="0" applyNumberFormat="1" applyFont="1" applyFill="1" applyBorder="1" applyAlignment="1">
      <alignment horizontal="center" vertical="center" wrapText="1"/>
    </xf>
    <xf numFmtId="164" fontId="3" fillId="20" borderId="15" xfId="0" applyNumberFormat="1" applyFont="1" applyFill="1" applyBorder="1" applyAlignment="1">
      <alignment vertical="center"/>
    </xf>
    <xf numFmtId="164" fontId="3" fillId="20" borderId="17" xfId="0" applyNumberFormat="1" applyFont="1" applyFill="1" applyBorder="1" applyAlignment="1">
      <alignment vertical="center"/>
    </xf>
    <xf numFmtId="164" fontId="9" fillId="21" borderId="14" xfId="0" applyNumberFormat="1" applyFont="1" applyFill="1" applyBorder="1" applyAlignment="1">
      <alignment vertical="center"/>
    </xf>
    <xf numFmtId="164" fontId="16" fillId="21" borderId="14" xfId="0" applyNumberFormat="1" applyFont="1" applyFill="1" applyBorder="1" applyAlignment="1">
      <alignment vertical="center"/>
    </xf>
    <xf numFmtId="164" fontId="25" fillId="21" borderId="14" xfId="0" applyNumberFormat="1" applyFont="1" applyFill="1" applyBorder="1" applyAlignment="1">
      <alignment vertical="center"/>
    </xf>
    <xf numFmtId="164" fontId="3" fillId="0" borderId="0" xfId="0" applyNumberFormat="1" applyFont="1" applyBorder="1" applyAlignment="1">
      <alignment horizontal="centerContinuous" vertical="center" wrapText="1"/>
    </xf>
    <xf numFmtId="164" fontId="10" fillId="0" borderId="0" xfId="0" applyNumberFormat="1" applyFont="1" applyFill="1" applyAlignment="1">
      <alignment vertical="center"/>
    </xf>
    <xf numFmtId="164" fontId="9" fillId="0" borderId="0" xfId="0" applyNumberFormat="1" applyFont="1" applyFill="1" applyAlignment="1">
      <alignment vertical="center"/>
    </xf>
    <xf numFmtId="164" fontId="14" fillId="19" borderId="14" xfId="0" applyNumberFormat="1" applyFont="1" applyFill="1" applyBorder="1" applyAlignment="1">
      <alignment horizontal="center" vertical="center" wrapText="1"/>
    </xf>
    <xf numFmtId="0" fontId="13" fillId="0" borderId="20" xfId="0" applyNumberFormat="1" applyFont="1" applyFill="1" applyBorder="1" applyAlignment="1">
      <alignment horizontal="left" vertical="center"/>
    </xf>
    <xf numFmtId="164" fontId="3" fillId="0" borderId="0" xfId="0" applyNumberFormat="1" applyFont="1" applyFill="1" applyAlignment="1">
      <alignment vertical="center"/>
    </xf>
    <xf numFmtId="164" fontId="1" fillId="0" borderId="0" xfId="0" applyNumberFormat="1" applyFont="1" applyFill="1" applyAlignment="1">
      <alignment vertical="center"/>
    </xf>
    <xf numFmtId="164" fontId="18" fillId="0" borderId="0" xfId="32" applyNumberFormat="1" applyFont="1" applyFill="1" applyBorder="1" applyAlignment="1" applyProtection="1">
      <alignment horizontal="left" vertical="center"/>
    </xf>
    <xf numFmtId="166" fontId="3" fillId="0" borderId="22" xfId="0" applyNumberFormat="1" applyFont="1" applyBorder="1" applyAlignment="1">
      <alignment vertical="center"/>
    </xf>
    <xf numFmtId="164" fontId="3" fillId="0" borderId="22" xfId="0" applyNumberFormat="1" applyFont="1" applyBorder="1" applyAlignment="1">
      <alignment vertical="center"/>
    </xf>
    <xf numFmtId="164" fontId="3" fillId="0" borderId="0" xfId="0" applyNumberFormat="1" applyFont="1" applyAlignment="1">
      <alignment horizontal="right" vertical="center"/>
    </xf>
    <xf numFmtId="166" fontId="9" fillId="0" borderId="0" xfId="0" applyNumberFormat="1" applyFont="1" applyFill="1" applyBorder="1" applyAlignment="1">
      <alignment vertical="center"/>
    </xf>
    <xf numFmtId="164" fontId="11" fillId="0" borderId="0" xfId="0" applyNumberFormat="1" applyFont="1" applyFill="1" applyAlignment="1">
      <alignment vertical="center"/>
    </xf>
    <xf numFmtId="166" fontId="3" fillId="20" borderId="15" xfId="0" applyNumberFormat="1" applyFont="1" applyFill="1" applyBorder="1" applyAlignment="1">
      <alignment vertical="center"/>
    </xf>
    <xf numFmtId="166" fontId="9" fillId="20" borderId="24" xfId="0" applyNumberFormat="1" applyFont="1" applyFill="1" applyBorder="1" applyAlignment="1">
      <alignment horizontal="right" vertical="center"/>
    </xf>
    <xf numFmtId="166" fontId="3" fillId="0" borderId="16" xfId="0" applyNumberFormat="1" applyFont="1" applyBorder="1" applyAlignment="1">
      <alignment horizontal="right" vertical="center"/>
    </xf>
    <xf numFmtId="166" fontId="9" fillId="20" borderId="23" xfId="0" applyNumberFormat="1" applyFont="1" applyFill="1" applyBorder="1" applyAlignment="1">
      <alignment horizontal="right" vertical="center"/>
    </xf>
    <xf numFmtId="166" fontId="3" fillId="0" borderId="17" xfId="0" applyNumberFormat="1" applyFont="1" applyBorder="1" applyAlignment="1">
      <alignment horizontal="right" vertical="center"/>
    </xf>
    <xf numFmtId="166" fontId="9" fillId="21" borderId="14" xfId="0" applyNumberFormat="1" applyFont="1" applyFill="1" applyBorder="1" applyAlignment="1">
      <alignment horizontal="right" vertical="center"/>
    </xf>
    <xf numFmtId="164" fontId="28" fillId="0" borderId="0" xfId="0" applyNumberFormat="1" applyFont="1" applyAlignment="1">
      <alignment vertical="center"/>
    </xf>
    <xf numFmtId="164" fontId="1" fillId="0" borderId="0" xfId="0" applyNumberFormat="1" applyFont="1" applyAlignment="1"/>
    <xf numFmtId="164" fontId="17" fillId="0" borderId="0" xfId="0" applyNumberFormat="1" applyFont="1" applyBorder="1" applyAlignment="1">
      <alignment horizontal="left"/>
    </xf>
    <xf numFmtId="164" fontId="4" fillId="0" borderId="0" xfId="0" applyNumberFormat="1" applyFont="1" applyAlignment="1"/>
    <xf numFmtId="0" fontId="0" fillId="0" borderId="0" xfId="0" applyAlignment="1"/>
    <xf numFmtId="164" fontId="3" fillId="0" borderId="0" xfId="0" applyNumberFormat="1" applyFont="1" applyFill="1" applyBorder="1" applyAlignment="1">
      <alignment horizontal="centerContinuous" vertical="center" wrapText="1"/>
    </xf>
    <xf numFmtId="164" fontId="29" fillId="19" borderId="14" xfId="0" applyNumberFormat="1" applyFont="1" applyFill="1" applyBorder="1" applyAlignment="1">
      <alignment horizontal="center" vertical="center"/>
    </xf>
    <xf numFmtId="166" fontId="30" fillId="0" borderId="15" xfId="0" applyNumberFormat="1" applyFont="1" applyBorder="1" applyAlignment="1">
      <alignment vertical="center"/>
    </xf>
    <xf numFmtId="166" fontId="31" fillId="21" borderId="14" xfId="0" applyNumberFormat="1" applyFont="1" applyFill="1" applyBorder="1" applyAlignment="1">
      <alignment vertical="center"/>
    </xf>
    <xf numFmtId="166" fontId="30" fillId="0" borderId="23" xfId="0" quotePrefix="1" applyNumberFormat="1" applyFont="1" applyBorder="1" applyAlignment="1">
      <alignment vertical="center"/>
    </xf>
    <xf numFmtId="166" fontId="30" fillId="20" borderId="15" xfId="0" applyNumberFormat="1" applyFont="1" applyFill="1" applyBorder="1" applyAlignment="1">
      <alignment vertical="center"/>
    </xf>
    <xf numFmtId="1" fontId="3" fillId="0" borderId="0" xfId="0" applyNumberFormat="1" applyFont="1" applyAlignment="1">
      <alignment vertical="center"/>
    </xf>
    <xf numFmtId="164" fontId="14" fillId="19" borderId="14" xfId="0" applyNumberFormat="1" applyFont="1" applyFill="1" applyBorder="1" applyAlignment="1">
      <alignment horizontal="center" vertical="center"/>
    </xf>
    <xf numFmtId="164" fontId="27" fillId="0" borderId="0" xfId="0" applyNumberFormat="1" applyFont="1" applyAlignment="1">
      <alignment vertical="center"/>
    </xf>
    <xf numFmtId="164" fontId="11" fillId="0" borderId="0" xfId="0" applyNumberFormat="1" applyFont="1" applyBorder="1" applyAlignment="1">
      <alignment vertical="center"/>
    </xf>
    <xf numFmtId="165" fontId="3" fillId="0" borderId="25" xfId="0" applyNumberFormat="1" applyFont="1" applyBorder="1" applyAlignment="1">
      <alignment vertical="center"/>
    </xf>
    <xf numFmtId="165" fontId="3" fillId="0" borderId="18" xfId="0" applyNumberFormat="1" applyFont="1" applyBorder="1" applyAlignment="1">
      <alignment vertical="center"/>
    </xf>
    <xf numFmtId="166" fontId="33" fillId="21" borderId="14" xfId="0" applyNumberFormat="1" applyFont="1" applyFill="1" applyBorder="1" applyAlignment="1">
      <alignment vertical="center"/>
    </xf>
    <xf numFmtId="165" fontId="3" fillId="0" borderId="23" xfId="0" applyNumberFormat="1" applyFont="1" applyBorder="1" applyAlignment="1">
      <alignment vertical="center"/>
    </xf>
    <xf numFmtId="166" fontId="3" fillId="0" borderId="23" xfId="0" applyNumberFormat="1" applyFont="1" applyBorder="1" applyAlignment="1">
      <alignment vertical="center"/>
    </xf>
    <xf numFmtId="166" fontId="3" fillId="0" borderId="18" xfId="0" applyNumberFormat="1" applyFont="1" applyBorder="1" applyAlignment="1">
      <alignment vertical="center"/>
    </xf>
    <xf numFmtId="164" fontId="3" fillId="0" borderId="26" xfId="0" applyNumberFormat="1" applyFont="1" applyBorder="1" applyAlignment="1">
      <alignment vertical="center"/>
    </xf>
    <xf numFmtId="164" fontId="3" fillId="0" borderId="27" xfId="0" applyNumberFormat="1" applyFont="1" applyBorder="1" applyAlignment="1">
      <alignment vertical="center"/>
    </xf>
    <xf numFmtId="166" fontId="9" fillId="20" borderId="18" xfId="0" applyNumberFormat="1" applyFont="1" applyFill="1" applyBorder="1" applyAlignment="1">
      <alignment vertical="center"/>
    </xf>
    <xf numFmtId="164" fontId="3" fillId="0" borderId="18" xfId="0" applyNumberFormat="1" applyFont="1" applyBorder="1" applyAlignment="1">
      <alignment vertical="center"/>
    </xf>
    <xf numFmtId="164" fontId="3" fillId="20" borderId="18" xfId="0" applyNumberFormat="1" applyFont="1" applyFill="1" applyBorder="1" applyAlignment="1">
      <alignment vertical="center"/>
    </xf>
    <xf numFmtId="165" fontId="3" fillId="0" borderId="28" xfId="0" applyNumberFormat="1" applyFont="1" applyBorder="1" applyAlignment="1">
      <alignment vertical="center"/>
    </xf>
    <xf numFmtId="164" fontId="3" fillId="0" borderId="29" xfId="0" applyNumberFormat="1" applyFont="1" applyBorder="1" applyAlignment="1">
      <alignment vertical="center"/>
    </xf>
    <xf numFmtId="164" fontId="3" fillId="0" borderId="30" xfId="0" applyNumberFormat="1" applyFont="1" applyBorder="1" applyAlignment="1">
      <alignment vertical="center"/>
    </xf>
    <xf numFmtId="164" fontId="3" fillId="20" borderId="23" xfId="0" applyNumberFormat="1" applyFont="1" applyFill="1" applyBorder="1" applyAlignment="1">
      <alignment vertical="center"/>
    </xf>
    <xf numFmtId="166" fontId="9" fillId="20" borderId="23" xfId="0" applyNumberFormat="1" applyFont="1" applyFill="1" applyBorder="1" applyAlignment="1">
      <alignment vertical="center"/>
    </xf>
    <xf numFmtId="164" fontId="3" fillId="0" borderId="28" xfId="0" applyNumberFormat="1" applyFont="1" applyBorder="1" applyAlignment="1">
      <alignment vertical="center"/>
    </xf>
    <xf numFmtId="164" fontId="3" fillId="0" borderId="30" xfId="0" applyNumberFormat="1" applyFont="1" applyBorder="1" applyAlignment="1">
      <alignment horizontal="centerContinuous" vertical="center" wrapText="1"/>
    </xf>
    <xf numFmtId="164" fontId="3" fillId="0" borderId="23" xfId="0" applyNumberFormat="1" applyFont="1" applyBorder="1" applyAlignment="1">
      <alignment vertical="center"/>
    </xf>
    <xf numFmtId="164" fontId="3" fillId="20" borderId="22" xfId="0" applyNumberFormat="1" applyFont="1" applyFill="1" applyBorder="1" applyAlignment="1">
      <alignment vertical="center"/>
    </xf>
    <xf numFmtId="164" fontId="3" fillId="0" borderId="17" xfId="0" applyNumberFormat="1" applyFont="1" applyBorder="1" applyAlignment="1">
      <alignment horizontal="center" vertical="center"/>
    </xf>
    <xf numFmtId="164" fontId="3" fillId="0" borderId="23" xfId="0" quotePrefix="1" applyNumberFormat="1" applyFont="1" applyBorder="1" applyAlignment="1">
      <alignment horizontal="center" vertical="center"/>
    </xf>
    <xf numFmtId="166" fontId="3" fillId="0" borderId="23" xfId="0" quotePrefix="1" applyNumberFormat="1" applyFont="1" applyBorder="1" applyAlignment="1">
      <alignment vertical="center"/>
    </xf>
    <xf numFmtId="166" fontId="3" fillId="20" borderId="23" xfId="0" quotePrefix="1" applyNumberFormat="1" applyFont="1" applyFill="1" applyBorder="1" applyAlignment="1">
      <alignment vertical="center"/>
    </xf>
    <xf numFmtId="166" fontId="30" fillId="20" borderId="23" xfId="0" quotePrefix="1" applyNumberFormat="1" applyFont="1" applyFill="1" applyBorder="1" applyAlignment="1">
      <alignment vertical="center"/>
    </xf>
    <xf numFmtId="164" fontId="3" fillId="0" borderId="23" xfId="0" applyNumberFormat="1" applyFont="1" applyBorder="1" applyAlignment="1">
      <alignment horizontal="center" vertical="center"/>
    </xf>
    <xf numFmtId="166" fontId="3" fillId="0" borderId="18" xfId="0" applyNumberFormat="1" applyFont="1" applyBorder="1" applyAlignment="1">
      <alignment horizontal="right" vertical="center"/>
    </xf>
    <xf numFmtId="166" fontId="9" fillId="20" borderId="18" xfId="0" applyNumberFormat="1" applyFont="1" applyFill="1" applyBorder="1" applyAlignment="1">
      <alignment horizontal="right" vertical="center"/>
    </xf>
    <xf numFmtId="164" fontId="3" fillId="0" borderId="18" xfId="0" applyNumberFormat="1" applyFont="1" applyBorder="1" applyAlignment="1">
      <alignment vertical="center" wrapText="1"/>
    </xf>
    <xf numFmtId="166" fontId="3" fillId="0" borderId="23" xfId="0" applyNumberFormat="1" applyFont="1" applyBorder="1" applyAlignment="1">
      <alignment horizontal="right" vertical="center"/>
    </xf>
    <xf numFmtId="166" fontId="3" fillId="0" borderId="23" xfId="0" quotePrefix="1" applyNumberFormat="1" applyFont="1" applyBorder="1" applyAlignment="1">
      <alignment horizontal="right" vertical="center"/>
    </xf>
    <xf numFmtId="164" fontId="3" fillId="0" borderId="23" xfId="0" applyNumberFormat="1" applyFont="1" applyBorder="1" applyAlignment="1">
      <alignment vertical="center" wrapText="1"/>
    </xf>
    <xf numFmtId="166" fontId="9" fillId="20" borderId="22" xfId="0" applyNumberFormat="1" applyFont="1" applyFill="1" applyBorder="1" applyAlignment="1">
      <alignment vertical="center"/>
    </xf>
    <xf numFmtId="164" fontId="9" fillId="19" borderId="25" xfId="0" applyNumberFormat="1" applyFont="1" applyFill="1" applyBorder="1" applyAlignment="1">
      <alignment horizontal="center" vertical="center"/>
    </xf>
    <xf numFmtId="164" fontId="3" fillId="0" borderId="23" xfId="0" applyNumberFormat="1" applyFont="1" applyFill="1" applyBorder="1" applyAlignment="1">
      <alignment vertical="center"/>
    </xf>
    <xf numFmtId="0" fontId="8" fillId="0" borderId="0" xfId="0" applyNumberFormat="1" applyFont="1" applyAlignment="1">
      <alignment horizontal="left" vertical="center" wrapText="1"/>
    </xf>
    <xf numFmtId="164" fontId="32" fillId="0" borderId="0" xfId="0" applyNumberFormat="1" applyFont="1" applyAlignment="1">
      <alignment vertical="center"/>
    </xf>
    <xf numFmtId="164" fontId="11" fillId="0" borderId="9" xfId="0" applyNumberFormat="1" applyFont="1" applyBorder="1" applyAlignment="1">
      <alignment vertical="center"/>
    </xf>
    <xf numFmtId="164" fontId="9" fillId="21" borderId="11" xfId="0" applyNumberFormat="1" applyFont="1" applyFill="1" applyBorder="1" applyAlignment="1">
      <alignment horizontal="right" vertical="center"/>
    </xf>
    <xf numFmtId="164" fontId="28" fillId="0" borderId="0" xfId="0" applyNumberFormat="1" applyFont="1" applyFill="1" applyAlignment="1">
      <alignment vertical="center"/>
    </xf>
    <xf numFmtId="165" fontId="13" fillId="0" borderId="28" xfId="0" applyNumberFormat="1" applyFont="1" applyBorder="1" applyAlignment="1">
      <alignment vertical="center"/>
    </xf>
    <xf numFmtId="169" fontId="8" fillId="21" borderId="14" xfId="0" applyNumberFormat="1" applyFont="1" applyFill="1" applyBorder="1" applyAlignment="1">
      <alignment vertical="center"/>
    </xf>
    <xf numFmtId="164" fontId="56" fillId="0" borderId="0" xfId="0" applyNumberFormat="1" applyFont="1" applyBorder="1" applyAlignment="1">
      <alignment vertical="center"/>
    </xf>
    <xf numFmtId="164" fontId="56" fillId="0" borderId="0" xfId="0" applyNumberFormat="1" applyFont="1" applyAlignment="1">
      <alignment vertical="center"/>
    </xf>
    <xf numFmtId="164" fontId="56" fillId="0" borderId="0" xfId="0" applyNumberFormat="1" applyFont="1" applyFill="1" applyBorder="1" applyAlignment="1">
      <alignment vertical="center"/>
    </xf>
    <xf numFmtId="164" fontId="57" fillId="0" borderId="0" xfId="0" applyNumberFormat="1" applyFont="1" applyAlignment="1">
      <alignment vertical="center"/>
    </xf>
    <xf numFmtId="164" fontId="9" fillId="19" borderId="25" xfId="0" applyNumberFormat="1" applyFont="1" applyFill="1" applyBorder="1" applyAlignment="1">
      <alignment horizontal="centerContinuous" vertical="center"/>
    </xf>
    <xf numFmtId="164" fontId="8" fillId="19" borderId="26" xfId="0" applyNumberFormat="1" applyFont="1" applyFill="1" applyBorder="1" applyAlignment="1">
      <alignment horizontal="centerContinuous" vertical="center"/>
    </xf>
    <xf numFmtId="164" fontId="58" fillId="19" borderId="26" xfId="0" applyNumberFormat="1" applyFont="1" applyFill="1" applyBorder="1" applyAlignment="1">
      <alignment horizontal="centerContinuous" vertical="center"/>
    </xf>
    <xf numFmtId="164" fontId="59" fillId="19" borderId="27" xfId="0" applyNumberFormat="1" applyFont="1" applyFill="1" applyBorder="1" applyAlignment="1">
      <alignment horizontal="centerContinuous" vertical="center"/>
    </xf>
    <xf numFmtId="164" fontId="8" fillId="19" borderId="27" xfId="0" applyNumberFormat="1" applyFont="1" applyFill="1" applyBorder="1" applyAlignment="1">
      <alignment horizontal="centerContinuous" vertical="center"/>
    </xf>
    <xf numFmtId="164" fontId="56" fillId="19" borderId="11" xfId="0" applyNumberFormat="1" applyFont="1" applyFill="1" applyBorder="1" applyAlignment="1">
      <alignment horizontal="centerContinuous" vertical="center"/>
    </xf>
    <xf numFmtId="164" fontId="56" fillId="19" borderId="12" xfId="0" applyNumberFormat="1" applyFont="1" applyFill="1" applyBorder="1" applyAlignment="1">
      <alignment horizontal="centerContinuous" vertical="center"/>
    </xf>
    <xf numFmtId="164" fontId="9" fillId="20" borderId="13" xfId="0" applyNumberFormat="1" applyFont="1" applyFill="1" applyBorder="1" applyAlignment="1">
      <alignment horizontal="left" vertical="center"/>
    </xf>
    <xf numFmtId="164" fontId="9" fillId="20" borderId="11" xfId="0" applyNumberFormat="1" applyFont="1" applyFill="1" applyBorder="1" applyAlignment="1">
      <alignment horizontal="centerContinuous" vertical="center"/>
    </xf>
    <xf numFmtId="164" fontId="9" fillId="20" borderId="12" xfId="0" applyNumberFormat="1" applyFont="1" applyFill="1" applyBorder="1" applyAlignment="1">
      <alignment horizontal="centerContinuous" vertical="center"/>
    </xf>
    <xf numFmtId="164" fontId="9" fillId="20" borderId="14" xfId="0" applyNumberFormat="1" applyFont="1" applyFill="1" applyBorder="1" applyAlignment="1">
      <alignment horizontal="centerContinuous" vertical="center"/>
    </xf>
    <xf numFmtId="164" fontId="56" fillId="0" borderId="0" xfId="0" applyNumberFormat="1" applyFont="1" applyFill="1" applyAlignment="1">
      <alignment vertical="center"/>
    </xf>
    <xf numFmtId="164" fontId="56" fillId="0" borderId="38" xfId="0" applyNumberFormat="1" applyFont="1" applyFill="1" applyBorder="1" applyAlignment="1">
      <alignment horizontal="left" vertical="center"/>
    </xf>
    <xf numFmtId="164" fontId="56" fillId="0" borderId="37" xfId="0" applyNumberFormat="1" applyFont="1" applyBorder="1" applyAlignment="1">
      <alignment vertical="center"/>
    </xf>
    <xf numFmtId="164" fontId="56" fillId="0" borderId="39" xfId="0" applyNumberFormat="1" applyFont="1" applyBorder="1" applyAlignment="1">
      <alignment vertical="center"/>
    </xf>
    <xf numFmtId="164" fontId="56" fillId="0" borderId="16" xfId="0" applyNumberFormat="1" applyFont="1" applyFill="1" applyBorder="1" applyAlignment="1">
      <alignment vertical="center"/>
    </xf>
    <xf numFmtId="164" fontId="56" fillId="0" borderId="31" xfId="0" applyNumberFormat="1" applyFont="1" applyFill="1" applyBorder="1" applyAlignment="1">
      <alignment horizontal="left" vertical="center"/>
    </xf>
    <xf numFmtId="164" fontId="56" fillId="0" borderId="36" xfId="0" applyNumberFormat="1" applyFont="1" applyBorder="1" applyAlignment="1">
      <alignment vertical="center"/>
    </xf>
    <xf numFmtId="164" fontId="56" fillId="0" borderId="41" xfId="0" applyNumberFormat="1" applyFont="1" applyBorder="1" applyAlignment="1">
      <alignment vertical="center"/>
    </xf>
    <xf numFmtId="164" fontId="56" fillId="0" borderId="22" xfId="0" applyNumberFormat="1" applyFont="1" applyFill="1" applyBorder="1" applyAlignment="1">
      <alignment vertical="center"/>
    </xf>
    <xf numFmtId="164" fontId="9" fillId="20" borderId="13" xfId="0" applyNumberFormat="1" applyFont="1" applyFill="1" applyBorder="1" applyAlignment="1">
      <alignment vertical="center"/>
    </xf>
    <xf numFmtId="164" fontId="56" fillId="0" borderId="25" xfId="0" applyNumberFormat="1" applyFont="1" applyFill="1" applyBorder="1" applyAlignment="1">
      <alignment vertical="center"/>
    </xf>
    <xf numFmtId="164" fontId="56" fillId="0" borderId="26" xfId="0" applyNumberFormat="1" applyFont="1" applyBorder="1" applyAlignment="1">
      <alignment vertical="center"/>
    </xf>
    <xf numFmtId="164" fontId="56" fillId="0" borderId="27" xfId="0" applyNumberFormat="1" applyFont="1" applyBorder="1" applyAlignment="1">
      <alignment vertical="center"/>
    </xf>
    <xf numFmtId="164" fontId="56" fillId="0" borderId="18" xfId="0" applyNumberFormat="1" applyFont="1" applyFill="1" applyBorder="1" applyAlignment="1">
      <alignment vertical="center"/>
    </xf>
    <xf numFmtId="164" fontId="56" fillId="0" borderId="28" xfId="0" applyNumberFormat="1" applyFont="1" applyFill="1" applyBorder="1" applyAlignment="1">
      <alignment vertical="center"/>
    </xf>
    <xf numFmtId="164" fontId="56" fillId="0" borderId="29" xfId="0" applyNumberFormat="1" applyFont="1" applyBorder="1" applyAlignment="1">
      <alignment vertical="center"/>
    </xf>
    <xf numFmtId="164" fontId="56" fillId="0" borderId="30" xfId="0" applyNumberFormat="1" applyFont="1" applyBorder="1" applyAlignment="1">
      <alignment vertical="center"/>
    </xf>
    <xf numFmtId="164" fontId="56" fillId="0" borderId="23" xfId="0" applyNumberFormat="1" applyFont="1" applyFill="1" applyBorder="1" applyAlignment="1">
      <alignment vertical="center"/>
    </xf>
    <xf numFmtId="164" fontId="56" fillId="0" borderId="20" xfId="0" applyNumberFormat="1" applyFont="1" applyFill="1" applyBorder="1" applyAlignment="1">
      <alignment vertical="center"/>
    </xf>
    <xf numFmtId="164" fontId="60" fillId="0" borderId="10" xfId="0" applyNumberFormat="1" applyFont="1" applyBorder="1" applyAlignment="1">
      <alignment horizontal="center" vertical="center"/>
    </xf>
    <xf numFmtId="164" fontId="60" fillId="0" borderId="10" xfId="0" applyNumberFormat="1" applyFont="1" applyBorder="1" applyAlignment="1">
      <alignment horizontal="right" vertical="center"/>
    </xf>
    <xf numFmtId="168" fontId="60" fillId="0" borderId="17" xfId="0" applyNumberFormat="1" applyFont="1" applyFill="1" applyBorder="1" applyAlignment="1">
      <alignment vertical="center"/>
    </xf>
    <xf numFmtId="164" fontId="10" fillId="0" borderId="0" xfId="0" applyNumberFormat="1" applyFont="1" applyFill="1" applyBorder="1" applyAlignment="1">
      <alignment vertical="center"/>
    </xf>
    <xf numFmtId="10" fontId="60" fillId="0" borderId="0" xfId="0" applyNumberFormat="1" applyFont="1" applyFill="1" applyBorder="1" applyAlignment="1">
      <alignment vertical="center"/>
    </xf>
    <xf numFmtId="164" fontId="10" fillId="0" borderId="0" xfId="0" applyNumberFormat="1" applyFont="1" applyFill="1" applyBorder="1" applyAlignment="1"/>
    <xf numFmtId="164" fontId="8" fillId="19" borderId="12" xfId="0" applyNumberFormat="1" applyFont="1" applyFill="1" applyBorder="1" applyAlignment="1">
      <alignment horizontal="centerContinuous" vertical="center"/>
    </xf>
    <xf numFmtId="164" fontId="8" fillId="19" borderId="13" xfId="0" applyNumberFormat="1" applyFont="1" applyFill="1" applyBorder="1" applyAlignment="1">
      <alignment horizontal="centerContinuous" vertical="center"/>
    </xf>
    <xf numFmtId="164" fontId="14" fillId="20" borderId="14" xfId="0" applyNumberFormat="1" applyFont="1" applyFill="1" applyBorder="1" applyAlignment="1">
      <alignment horizontal="center" vertical="center"/>
    </xf>
    <xf numFmtId="164" fontId="56" fillId="0" borderId="19" xfId="0" applyNumberFormat="1" applyFont="1" applyFill="1" applyBorder="1" applyAlignment="1">
      <alignment vertical="center"/>
    </xf>
    <xf numFmtId="164" fontId="56" fillId="0" borderId="21" xfId="0" applyNumberFormat="1" applyFont="1" applyBorder="1" applyAlignment="1">
      <alignment vertical="center"/>
    </xf>
    <xf numFmtId="164" fontId="56" fillId="0" borderId="24" xfId="0" applyNumberFormat="1" applyFont="1" applyFill="1" applyBorder="1" applyAlignment="1">
      <alignment vertical="center"/>
    </xf>
    <xf numFmtId="164" fontId="56" fillId="0" borderId="31" xfId="0" applyNumberFormat="1" applyFont="1" applyFill="1" applyBorder="1" applyAlignment="1">
      <alignment vertical="center"/>
    </xf>
    <xf numFmtId="164" fontId="9" fillId="20" borderId="11" xfId="0" applyNumberFormat="1" applyFont="1" applyFill="1" applyBorder="1" applyAlignment="1">
      <alignment horizontal="center" vertical="center"/>
    </xf>
    <xf numFmtId="164" fontId="61" fillId="0" borderId="0" xfId="0" applyNumberFormat="1" applyFont="1" applyFill="1" applyBorder="1" applyAlignment="1">
      <alignment vertical="center"/>
    </xf>
    <xf numFmtId="164" fontId="10" fillId="0" borderId="0" xfId="0" applyNumberFormat="1" applyFont="1" applyFill="1" applyBorder="1" applyAlignment="1">
      <alignment vertical="top"/>
    </xf>
    <xf numFmtId="164" fontId="27" fillId="0" borderId="0" xfId="0" applyNumberFormat="1" applyFont="1" applyFill="1" applyAlignment="1">
      <alignment vertical="center"/>
    </xf>
    <xf numFmtId="164" fontId="21" fillId="0" borderId="28" xfId="0" applyNumberFormat="1" applyFont="1" applyFill="1" applyBorder="1" applyAlignment="1">
      <alignment vertical="center"/>
    </xf>
    <xf numFmtId="164" fontId="62" fillId="0" borderId="23" xfId="0" applyNumberFormat="1" applyFont="1" applyFill="1" applyBorder="1" applyAlignment="1">
      <alignment vertical="center"/>
    </xf>
    <xf numFmtId="164" fontId="21" fillId="0" borderId="19" xfId="0" applyNumberFormat="1" applyFont="1" applyBorder="1" applyAlignment="1">
      <alignment vertical="center"/>
    </xf>
    <xf numFmtId="164" fontId="62" fillId="0" borderId="24" xfId="0" applyNumberFormat="1" applyFont="1" applyFill="1" applyBorder="1" applyAlignment="1">
      <alignment vertical="center"/>
    </xf>
    <xf numFmtId="164" fontId="3" fillId="0" borderId="18" xfId="0" applyNumberFormat="1" applyFont="1" applyFill="1" applyBorder="1" applyAlignment="1">
      <alignment vertical="center"/>
    </xf>
    <xf numFmtId="164" fontId="21" fillId="0" borderId="20" xfId="0" applyNumberFormat="1" applyFont="1" applyBorder="1" applyAlignment="1">
      <alignment vertical="center"/>
    </xf>
    <xf numFmtId="164" fontId="56" fillId="0" borderId="9" xfId="0" applyNumberFormat="1" applyFont="1" applyBorder="1" applyAlignment="1">
      <alignment vertical="center"/>
    </xf>
    <xf numFmtId="164" fontId="56" fillId="0" borderId="10" xfId="0" applyNumberFormat="1" applyFont="1" applyBorder="1" applyAlignment="1">
      <alignment vertical="center"/>
    </xf>
    <xf numFmtId="164" fontId="62" fillId="0" borderId="17" xfId="0" applyNumberFormat="1" applyFont="1" applyFill="1" applyBorder="1" applyAlignment="1">
      <alignment vertical="center"/>
    </xf>
    <xf numFmtId="164" fontId="16" fillId="0" borderId="0" xfId="0" applyNumberFormat="1" applyFont="1" applyFill="1" applyAlignment="1">
      <alignment vertical="center"/>
    </xf>
    <xf numFmtId="164" fontId="19" fillId="0" borderId="0" xfId="0" applyNumberFormat="1" applyFont="1" applyFill="1" applyAlignment="1">
      <alignment vertical="center"/>
    </xf>
    <xf numFmtId="164" fontId="8" fillId="19" borderId="11" xfId="0" applyNumberFormat="1" applyFont="1" applyFill="1" applyBorder="1" applyAlignment="1">
      <alignment horizontal="centerContinuous" vertical="center"/>
    </xf>
    <xf numFmtId="164" fontId="9" fillId="20" borderId="14" xfId="0" applyNumberFormat="1" applyFont="1" applyFill="1" applyBorder="1" applyAlignment="1">
      <alignment horizontal="center" vertical="center"/>
    </xf>
    <xf numFmtId="164" fontId="63" fillId="0" borderId="0" xfId="0" applyNumberFormat="1" applyFont="1" applyAlignment="1">
      <alignment vertical="center"/>
    </xf>
    <xf numFmtId="164" fontId="56" fillId="0" borderId="21" xfId="0" applyNumberFormat="1" applyFont="1" applyFill="1" applyBorder="1" applyAlignment="1">
      <alignment vertical="center"/>
    </xf>
    <xf numFmtId="164" fontId="3" fillId="0" borderId="24" xfId="0" applyNumberFormat="1" applyFont="1" applyFill="1" applyBorder="1" applyAlignment="1">
      <alignment horizontal="right" vertical="center"/>
    </xf>
    <xf numFmtId="164" fontId="63" fillId="0" borderId="0" xfId="0" applyNumberFormat="1" applyFont="1" applyFill="1" applyAlignment="1">
      <alignment vertical="center"/>
    </xf>
    <xf numFmtId="164" fontId="3" fillId="0" borderId="28" xfId="0" applyNumberFormat="1" applyFont="1" applyFill="1" applyBorder="1" applyAlignment="1">
      <alignment vertical="center"/>
    </xf>
    <xf numFmtId="164" fontId="9" fillId="0" borderId="29" xfId="0" applyNumberFormat="1" applyFont="1" applyFill="1" applyBorder="1" applyAlignment="1">
      <alignment horizontal="center" vertical="center"/>
    </xf>
    <xf numFmtId="164" fontId="3" fillId="0" borderId="23" xfId="0" applyNumberFormat="1" applyFont="1" applyFill="1" applyBorder="1" applyAlignment="1">
      <alignment horizontal="right" vertical="center"/>
    </xf>
    <xf numFmtId="164" fontId="56" fillId="0" borderId="23" xfId="0" applyNumberFormat="1" applyFont="1" applyFill="1" applyBorder="1" applyAlignment="1">
      <alignment horizontal="right" vertical="center"/>
    </xf>
    <xf numFmtId="164" fontId="56" fillId="0" borderId="29" xfId="0" applyNumberFormat="1" applyFont="1" applyFill="1" applyBorder="1" applyAlignment="1">
      <alignment vertical="center"/>
    </xf>
    <xf numFmtId="164" fontId="9" fillId="21" borderId="12" xfId="0" applyNumberFormat="1" applyFont="1" applyFill="1" applyBorder="1" applyAlignment="1">
      <alignment vertical="center"/>
    </xf>
    <xf numFmtId="164" fontId="11" fillId="0" borderId="0" xfId="0" applyNumberFormat="1" applyFont="1" applyAlignment="1">
      <alignment vertical="center"/>
    </xf>
    <xf numFmtId="164" fontId="3" fillId="19" borderId="12" xfId="0" applyNumberFormat="1" applyFont="1" applyFill="1" applyBorder="1" applyAlignment="1">
      <alignment horizontal="centerContinuous" vertical="center"/>
    </xf>
    <xf numFmtId="164" fontId="9" fillId="0" borderId="45" xfId="0" applyNumberFormat="1" applyFont="1" applyFill="1" applyBorder="1" applyAlignment="1">
      <alignment horizontal="centerContinuous" vertical="center"/>
    </xf>
    <xf numFmtId="164" fontId="9" fillId="0" borderId="44" xfId="0" applyNumberFormat="1" applyFont="1" applyFill="1" applyBorder="1" applyAlignment="1">
      <alignment horizontal="centerContinuous" vertical="center"/>
    </xf>
    <xf numFmtId="164" fontId="3" fillId="0" borderId="19" xfId="0" applyNumberFormat="1" applyFont="1" applyFill="1" applyBorder="1" applyAlignment="1">
      <alignment vertical="center"/>
    </xf>
    <xf numFmtId="164" fontId="3" fillId="0" borderId="21" xfId="0" applyNumberFormat="1" applyFont="1" applyFill="1" applyBorder="1" applyAlignment="1">
      <alignment vertical="center"/>
    </xf>
    <xf numFmtId="164" fontId="3" fillId="0" borderId="24" xfId="0" applyNumberFormat="1" applyFont="1" applyFill="1" applyBorder="1" applyAlignment="1">
      <alignment vertical="center"/>
    </xf>
    <xf numFmtId="164" fontId="3" fillId="0" borderId="29" xfId="0" applyNumberFormat="1" applyFont="1" applyFill="1" applyBorder="1" applyAlignment="1">
      <alignment vertical="center"/>
    </xf>
    <xf numFmtId="164" fontId="3" fillId="0" borderId="36" xfId="0" applyNumberFormat="1" applyFont="1" applyFill="1" applyBorder="1" applyAlignment="1">
      <alignment vertical="center"/>
    </xf>
    <xf numFmtId="164" fontId="27" fillId="0" borderId="0" xfId="0" applyNumberFormat="1" applyFont="1" applyFill="1" applyBorder="1" applyAlignment="1">
      <alignment vertical="center"/>
    </xf>
    <xf numFmtId="164" fontId="56" fillId="0" borderId="18" xfId="0" applyNumberFormat="1" applyFont="1" applyBorder="1" applyAlignment="1">
      <alignment vertical="center"/>
    </xf>
    <xf numFmtId="164" fontId="3" fillId="0" borderId="46" xfId="0" applyNumberFormat="1" applyFont="1" applyBorder="1" applyAlignment="1">
      <alignment vertical="center"/>
    </xf>
    <xf numFmtId="164" fontId="56" fillId="0" borderId="47" xfId="0" applyNumberFormat="1" applyFont="1" applyBorder="1" applyAlignment="1">
      <alignment vertical="center"/>
    </xf>
    <xf numFmtId="164" fontId="56" fillId="0" borderId="48" xfId="0" applyNumberFormat="1" applyFont="1" applyBorder="1" applyAlignment="1">
      <alignment vertical="center"/>
    </xf>
    <xf numFmtId="164" fontId="56" fillId="0" borderId="49" xfId="0" applyNumberFormat="1" applyFont="1" applyBorder="1" applyAlignment="1">
      <alignment vertical="center"/>
    </xf>
    <xf numFmtId="164" fontId="56" fillId="0" borderId="50" xfId="0" applyNumberFormat="1" applyFont="1" applyBorder="1" applyAlignment="1">
      <alignment vertical="center"/>
    </xf>
    <xf numFmtId="164" fontId="56" fillId="0" borderId="51" xfId="0" applyNumberFormat="1" applyFont="1" applyBorder="1" applyAlignment="1">
      <alignment vertical="center"/>
    </xf>
    <xf numFmtId="164" fontId="56" fillId="22" borderId="20" xfId="0" applyNumberFormat="1" applyFont="1" applyFill="1" applyBorder="1" applyAlignment="1">
      <alignment vertical="center"/>
    </xf>
    <xf numFmtId="164" fontId="56" fillId="22" borderId="9" xfId="0" applyNumberFormat="1" applyFont="1" applyFill="1" applyBorder="1" applyAlignment="1">
      <alignment horizontal="right" vertical="center"/>
    </xf>
    <xf numFmtId="164" fontId="9" fillId="22" borderId="17" xfId="0" applyNumberFormat="1" applyFont="1" applyFill="1" applyBorder="1" applyAlignment="1">
      <alignment vertical="center"/>
    </xf>
    <xf numFmtId="164" fontId="9" fillId="22" borderId="10" xfId="0" applyNumberFormat="1" applyFont="1" applyFill="1" applyBorder="1" applyAlignment="1">
      <alignment vertical="center"/>
    </xf>
    <xf numFmtId="164" fontId="8" fillId="19" borderId="52" xfId="0" applyNumberFormat="1" applyFont="1" applyFill="1" applyBorder="1" applyAlignment="1">
      <alignment horizontal="centerContinuous" vertical="center"/>
    </xf>
    <xf numFmtId="164" fontId="14" fillId="19" borderId="13" xfId="0" applyNumberFormat="1" applyFont="1" applyFill="1" applyBorder="1" applyAlignment="1">
      <alignment horizontal="centerContinuous" vertical="center"/>
    </xf>
    <xf numFmtId="164" fontId="64" fillId="0" borderId="0" xfId="0" applyNumberFormat="1" applyFont="1" applyAlignment="1">
      <alignment vertical="center"/>
    </xf>
    <xf numFmtId="164" fontId="34" fillId="0" borderId="0" xfId="0" applyNumberFormat="1" applyFont="1" applyFill="1" applyBorder="1" applyAlignment="1">
      <alignment vertical="center"/>
    </xf>
    <xf numFmtId="168" fontId="65" fillId="0" borderId="22" xfId="0" applyNumberFormat="1" applyFont="1" applyFill="1" applyBorder="1" applyAlignment="1">
      <alignment vertical="center"/>
    </xf>
    <xf numFmtId="164" fontId="65" fillId="0" borderId="41" xfId="0" applyNumberFormat="1" applyFont="1" applyBorder="1" applyAlignment="1">
      <alignment horizontal="right" vertical="center"/>
    </xf>
    <xf numFmtId="164" fontId="11" fillId="0" borderId="15" xfId="0" applyNumberFormat="1" applyFont="1" applyFill="1" applyBorder="1" applyAlignment="1">
      <alignment vertical="center"/>
    </xf>
    <xf numFmtId="164" fontId="11" fillId="0" borderId="40" xfId="0" applyNumberFormat="1" applyFont="1" applyBorder="1" applyAlignment="1">
      <alignment vertical="center"/>
    </xf>
    <xf numFmtId="164" fontId="11" fillId="0" borderId="34" xfId="0" applyNumberFormat="1" applyFont="1" applyFill="1" applyBorder="1" applyAlignment="1">
      <alignment vertical="center"/>
    </xf>
    <xf numFmtId="164" fontId="11" fillId="0" borderId="14" xfId="0" applyNumberFormat="1" applyFont="1" applyFill="1" applyBorder="1" applyAlignment="1">
      <alignment vertical="center"/>
    </xf>
    <xf numFmtId="164" fontId="11" fillId="0" borderId="12" xfId="0" applyNumberFormat="1" applyFont="1" applyBorder="1" applyAlignment="1">
      <alignment vertical="center"/>
    </xf>
    <xf numFmtId="164" fontId="11" fillId="0" borderId="11" xfId="0" applyNumberFormat="1" applyFont="1" applyBorder="1" applyAlignment="1">
      <alignment vertical="center"/>
    </xf>
    <xf numFmtId="164" fontId="11" fillId="0" borderId="13" xfId="0" applyNumberFormat="1" applyFont="1" applyFill="1" applyBorder="1" applyAlignment="1">
      <alignment vertical="center"/>
    </xf>
    <xf numFmtId="164" fontId="14" fillId="20" borderId="18" xfId="0" applyNumberFormat="1" applyFont="1" applyFill="1" applyBorder="1" applyAlignment="1">
      <alignment horizontal="center" vertical="center"/>
    </xf>
    <xf numFmtId="164" fontId="11" fillId="20" borderId="27" xfId="0" applyNumberFormat="1" applyFont="1" applyFill="1" applyBorder="1" applyAlignment="1">
      <alignment horizontal="centerContinuous" vertical="center"/>
    </xf>
    <xf numFmtId="164" fontId="11" fillId="20" borderId="26" xfId="0" applyNumberFormat="1" applyFont="1" applyFill="1" applyBorder="1" applyAlignment="1">
      <alignment horizontal="centerContinuous" vertical="center"/>
    </xf>
    <xf numFmtId="164" fontId="14" fillId="20" borderId="25" xfId="0" applyNumberFormat="1" applyFont="1" applyFill="1" applyBorder="1" applyAlignment="1">
      <alignment horizontal="centerContinuous" vertical="center"/>
    </xf>
    <xf numFmtId="164" fontId="11" fillId="19" borderId="12" xfId="0" applyNumberFormat="1" applyFont="1" applyFill="1" applyBorder="1" applyAlignment="1">
      <alignment horizontal="centerContinuous" vertical="center"/>
    </xf>
    <xf numFmtId="164" fontId="11" fillId="19" borderId="11" xfId="0" applyNumberFormat="1" applyFont="1" applyFill="1" applyBorder="1" applyAlignment="1">
      <alignment horizontal="centerContinuous" vertical="center"/>
    </xf>
    <xf numFmtId="168" fontId="65" fillId="0" borderId="17" xfId="0" applyNumberFormat="1" applyFont="1" applyFill="1" applyBorder="1" applyAlignment="1">
      <alignment vertical="center"/>
    </xf>
    <xf numFmtId="164" fontId="11" fillId="0" borderId="20" xfId="0" applyNumberFormat="1" applyFont="1" applyFill="1" applyBorder="1" applyAlignment="1">
      <alignment vertical="center"/>
    </xf>
    <xf numFmtId="164" fontId="11" fillId="0" borderId="0" xfId="0" applyNumberFormat="1" applyFont="1" applyFill="1" applyBorder="1" applyAlignment="1">
      <alignment vertical="center"/>
    </xf>
    <xf numFmtId="173" fontId="67" fillId="0" borderId="23" xfId="0" applyNumberFormat="1" applyFont="1" applyFill="1" applyBorder="1" applyAlignment="1">
      <alignment vertical="center"/>
    </xf>
    <xf numFmtId="164" fontId="67" fillId="0" borderId="29" xfId="0" applyNumberFormat="1" applyFont="1" applyFill="1" applyBorder="1" applyAlignment="1">
      <alignment vertical="center"/>
    </xf>
    <xf numFmtId="164" fontId="11" fillId="0" borderId="19" xfId="0" applyNumberFormat="1" applyFont="1" applyBorder="1" applyAlignment="1">
      <alignment vertical="center"/>
    </xf>
    <xf numFmtId="173" fontId="11" fillId="0" borderId="23" xfId="0" applyNumberFormat="1" applyFont="1" applyFill="1" applyBorder="1" applyAlignment="1">
      <alignment vertical="center"/>
    </xf>
    <xf numFmtId="164" fontId="11" fillId="0" borderId="28" xfId="0" applyNumberFormat="1" applyFont="1" applyFill="1" applyBorder="1" applyAlignment="1">
      <alignment vertical="center"/>
    </xf>
    <xf numFmtId="173" fontId="11" fillId="0" borderId="18" xfId="0" applyNumberFormat="1" applyFont="1" applyFill="1" applyBorder="1" applyAlignment="1">
      <alignment vertical="center"/>
    </xf>
    <xf numFmtId="164" fontId="11" fillId="0" borderId="26" xfId="0" applyNumberFormat="1" applyFont="1" applyBorder="1" applyAlignment="1">
      <alignment vertical="center"/>
    </xf>
    <xf numFmtId="164" fontId="11" fillId="0" borderId="25" xfId="0" applyNumberFormat="1" applyFont="1" applyFill="1" applyBorder="1" applyAlignment="1">
      <alignment vertical="center"/>
    </xf>
    <xf numFmtId="164" fontId="14" fillId="20" borderId="14" xfId="0" applyNumberFormat="1" applyFont="1" applyFill="1" applyBorder="1" applyAlignment="1">
      <alignment horizontal="centerContinuous" vertical="center"/>
    </xf>
    <xf numFmtId="164" fontId="11" fillId="0" borderId="19" xfId="0" applyNumberFormat="1" applyFont="1" applyFill="1" applyBorder="1" applyAlignment="1">
      <alignment vertical="center"/>
    </xf>
    <xf numFmtId="164" fontId="14" fillId="19" borderId="12" xfId="0" applyNumberFormat="1" applyFont="1" applyFill="1" applyBorder="1" applyAlignment="1">
      <alignment horizontal="centerContinuous" vertical="center"/>
    </xf>
    <xf numFmtId="164" fontId="14" fillId="19" borderId="11" xfId="0" applyNumberFormat="1" applyFont="1" applyFill="1" applyBorder="1" applyAlignment="1">
      <alignment horizontal="centerContinuous" vertical="center"/>
    </xf>
    <xf numFmtId="164" fontId="27" fillId="0" borderId="0" xfId="0" applyNumberFormat="1" applyFont="1" applyBorder="1" applyAlignment="1">
      <alignment vertical="center"/>
    </xf>
    <xf numFmtId="164" fontId="11" fillId="19" borderId="13" xfId="0" applyNumberFormat="1" applyFont="1" applyFill="1" applyBorder="1" applyAlignment="1">
      <alignment horizontal="centerContinuous" vertical="center"/>
    </xf>
    <xf numFmtId="164" fontId="11" fillId="0" borderId="17" xfId="0" applyNumberFormat="1" applyFont="1" applyBorder="1" applyAlignment="1">
      <alignment vertical="center"/>
    </xf>
    <xf numFmtId="164" fontId="65" fillId="0" borderId="10" xfId="0" applyNumberFormat="1" applyFont="1" applyBorder="1" applyAlignment="1">
      <alignment vertical="center"/>
    </xf>
    <xf numFmtId="164" fontId="11" fillId="0" borderId="29" xfId="0" applyNumberFormat="1" applyFont="1" applyFill="1" applyBorder="1" applyAlignment="1">
      <alignment vertical="center"/>
    </xf>
    <xf numFmtId="164" fontId="11" fillId="0" borderId="26" xfId="0" applyNumberFormat="1" applyFont="1" applyFill="1" applyBorder="1" applyAlignment="1">
      <alignment vertical="center"/>
    </xf>
    <xf numFmtId="164" fontId="14" fillId="20" borderId="27" xfId="0" applyNumberFormat="1" applyFont="1" applyFill="1" applyBorder="1" applyAlignment="1">
      <alignment horizontal="centerContinuous" vertical="center"/>
    </xf>
    <xf numFmtId="164" fontId="14" fillId="20" borderId="26" xfId="0" applyNumberFormat="1" applyFont="1" applyFill="1" applyBorder="1" applyAlignment="1">
      <alignment horizontal="centerContinuous" vertical="center"/>
    </xf>
    <xf numFmtId="164" fontId="66" fillId="0" borderId="0" xfId="0" applyNumberFormat="1" applyFont="1" applyFill="1" applyBorder="1" applyAlignment="1">
      <alignment vertical="center"/>
    </xf>
    <xf numFmtId="164" fontId="66" fillId="0" borderId="0" xfId="0" applyNumberFormat="1" applyFont="1" applyAlignment="1">
      <alignment vertical="center"/>
    </xf>
    <xf numFmtId="164" fontId="68" fillId="0" borderId="0" xfId="0" applyNumberFormat="1" applyFont="1" applyAlignment="1">
      <alignment vertical="center"/>
    </xf>
    <xf numFmtId="164" fontId="25" fillId="0" borderId="0" xfId="0" applyNumberFormat="1" applyFont="1" applyAlignment="1">
      <alignment vertical="center" wrapText="1"/>
    </xf>
    <xf numFmtId="164" fontId="25" fillId="0" borderId="0" xfId="0" applyNumberFormat="1" applyFont="1" applyFill="1" applyAlignment="1">
      <alignment vertical="center" wrapText="1"/>
    </xf>
    <xf numFmtId="164" fontId="1" fillId="0" borderId="0" xfId="0" applyNumberFormat="1" applyFont="1" applyAlignment="1">
      <alignment vertical="center" wrapText="1"/>
    </xf>
    <xf numFmtId="164" fontId="7" fillId="0" borderId="0" xfId="0" applyNumberFormat="1" applyFont="1" applyFill="1" applyAlignment="1">
      <alignment horizontal="left" vertical="center" wrapText="1"/>
    </xf>
    <xf numFmtId="164" fontId="22" fillId="0" borderId="0" xfId="0" applyNumberFormat="1" applyFont="1" applyAlignment="1">
      <alignment vertical="center" wrapText="1"/>
    </xf>
    <xf numFmtId="164" fontId="25" fillId="0" borderId="0" xfId="0" applyNumberFormat="1" applyFont="1" applyFill="1" applyBorder="1" applyAlignment="1">
      <alignment vertical="center" wrapText="1"/>
    </xf>
    <xf numFmtId="164" fontId="25" fillId="0" borderId="0" xfId="0" applyNumberFormat="1" applyFont="1" applyFill="1" applyBorder="1" applyAlignment="1">
      <alignment vertical="top" wrapText="1"/>
    </xf>
    <xf numFmtId="164" fontId="25" fillId="0" borderId="0" xfId="0" applyNumberFormat="1" applyFont="1" applyBorder="1" applyAlignment="1">
      <alignment vertical="center"/>
    </xf>
    <xf numFmtId="164" fontId="25" fillId="0" borderId="0" xfId="0" applyNumberFormat="1" applyFont="1" applyFill="1" applyBorder="1" applyAlignment="1">
      <alignment vertical="center"/>
    </xf>
    <xf numFmtId="164" fontId="3" fillId="0" borderId="53" xfId="0" applyNumberFormat="1" applyFont="1" applyFill="1" applyBorder="1" applyAlignment="1">
      <alignment vertical="center"/>
    </xf>
    <xf numFmtId="164" fontId="3" fillId="0" borderId="42" xfId="0" applyNumberFormat="1" applyFont="1" applyFill="1" applyBorder="1" applyAlignment="1">
      <alignment vertical="center"/>
    </xf>
    <xf numFmtId="164" fontId="3" fillId="0" borderId="43" xfId="0" applyNumberFormat="1" applyFont="1" applyFill="1" applyBorder="1" applyAlignment="1">
      <alignment vertical="center"/>
    </xf>
    <xf numFmtId="164" fontId="56" fillId="0" borderId="54" xfId="0" applyNumberFormat="1" applyFont="1" applyBorder="1" applyAlignment="1">
      <alignment vertical="center"/>
    </xf>
    <xf numFmtId="164" fontId="56" fillId="0" borderId="55" xfId="0" applyNumberFormat="1" applyFont="1" applyBorder="1" applyAlignment="1">
      <alignment vertical="center"/>
    </xf>
    <xf numFmtId="164" fontId="3" fillId="0" borderId="21" xfId="0" applyNumberFormat="1" applyFont="1" applyBorder="1" applyAlignment="1">
      <alignment vertical="center"/>
    </xf>
    <xf numFmtId="166" fontId="9" fillId="20" borderId="24" xfId="0" applyNumberFormat="1" applyFont="1" applyFill="1" applyBorder="1" applyAlignment="1">
      <alignment vertical="center"/>
    </xf>
    <xf numFmtId="164" fontId="8" fillId="21" borderId="14" xfId="0" applyNumberFormat="1" applyFont="1" applyFill="1" applyBorder="1" applyAlignment="1">
      <alignment vertical="center"/>
    </xf>
    <xf numFmtId="164" fontId="8" fillId="0" borderId="0" xfId="0" applyNumberFormat="1" applyFont="1" applyAlignment="1">
      <alignment horizontal="left" vertical="center" wrapText="1"/>
    </xf>
    <xf numFmtId="0" fontId="25" fillId="0" borderId="0" xfId="0" applyFont="1" applyFill="1" applyAlignment="1">
      <alignment vertical="center" wrapText="1"/>
    </xf>
    <xf numFmtId="164" fontId="8" fillId="0" borderId="0" xfId="0" applyNumberFormat="1" applyFont="1" applyAlignment="1">
      <alignment horizontal="left" vertical="center" wrapText="1"/>
    </xf>
    <xf numFmtId="164" fontId="56" fillId="0" borderId="56" xfId="0" applyNumberFormat="1" applyFont="1" applyFill="1" applyBorder="1" applyAlignment="1">
      <alignment vertical="center"/>
    </xf>
    <xf numFmtId="164" fontId="3" fillId="0" borderId="16" xfId="0" applyNumberFormat="1" applyFont="1" applyFill="1" applyBorder="1" applyAlignment="1">
      <alignment horizontal="right" vertical="center"/>
    </xf>
    <xf numFmtId="164" fontId="56" fillId="0" borderId="57" xfId="0" applyNumberFormat="1" applyFont="1" applyFill="1" applyBorder="1" applyAlignment="1">
      <alignment vertical="center"/>
    </xf>
    <xf numFmtId="164" fontId="3" fillId="0" borderId="59" xfId="0" applyNumberFormat="1" applyFont="1" applyFill="1" applyBorder="1" applyAlignment="1">
      <alignment vertical="center"/>
    </xf>
    <xf numFmtId="164" fontId="56" fillId="0" borderId="60" xfId="0" applyNumberFormat="1" applyFont="1" applyFill="1" applyBorder="1" applyAlignment="1">
      <alignment vertical="center"/>
    </xf>
    <xf numFmtId="164" fontId="3" fillId="0" borderId="58" xfId="0" applyNumberFormat="1" applyFont="1" applyFill="1" applyBorder="1" applyAlignment="1">
      <alignment horizontal="right" vertical="center"/>
    </xf>
    <xf numFmtId="164" fontId="56" fillId="0" borderId="58" xfId="0" applyNumberFormat="1" applyFont="1" applyFill="1" applyBorder="1" applyAlignment="1">
      <alignment vertical="center"/>
    </xf>
    <xf numFmtId="164" fontId="56" fillId="0" borderId="17" xfId="0" applyNumberFormat="1" applyFont="1" applyBorder="1" applyAlignment="1">
      <alignment vertical="center"/>
    </xf>
    <xf numFmtId="169" fontId="3" fillId="0" borderId="61" xfId="0" applyNumberFormat="1" applyFont="1" applyBorder="1"/>
    <xf numFmtId="169" fontId="15" fillId="0" borderId="61" xfId="0" applyNumberFormat="1" applyFont="1" applyBorder="1"/>
    <xf numFmtId="169" fontId="22" fillId="0" borderId="61" xfId="0" applyNumberFormat="1" applyFont="1" applyBorder="1"/>
    <xf numFmtId="166" fontId="23" fillId="0" borderId="61" xfId="0" applyNumberFormat="1" applyFont="1" applyBorder="1" applyAlignment="1">
      <alignment vertical="center"/>
    </xf>
    <xf numFmtId="169" fontId="3" fillId="0" borderId="63" xfId="0" applyNumberFormat="1" applyFont="1" applyBorder="1"/>
    <xf numFmtId="169" fontId="15" fillId="0" borderId="63" xfId="0" applyNumberFormat="1" applyFont="1" applyBorder="1"/>
    <xf numFmtId="169" fontId="22" fillId="0" borderId="63" xfId="0" applyNumberFormat="1" applyFont="1" applyBorder="1"/>
    <xf numFmtId="166" fontId="23" fillId="0" borderId="63" xfId="0" applyNumberFormat="1" applyFont="1" applyBorder="1" applyAlignment="1">
      <alignment vertical="center"/>
    </xf>
    <xf numFmtId="169" fontId="3" fillId="0" borderId="65" xfId="0" applyNumberFormat="1" applyFont="1" applyBorder="1"/>
    <xf numFmtId="169" fontId="15" fillId="0" borderId="65" xfId="0" applyNumberFormat="1" applyFont="1" applyBorder="1"/>
    <xf numFmtId="169" fontId="22" fillId="0" borderId="65" xfId="0" applyNumberFormat="1" applyFont="1" applyBorder="1"/>
    <xf numFmtId="166" fontId="23" fillId="0" borderId="65" xfId="0" applyNumberFormat="1" applyFont="1" applyBorder="1" applyAlignment="1">
      <alignment vertical="center"/>
    </xf>
    <xf numFmtId="169" fontId="13" fillId="0" borderId="61" xfId="0" applyNumberFormat="1" applyFont="1" applyBorder="1"/>
    <xf numFmtId="169" fontId="13" fillId="0" borderId="63" xfId="0" applyNumberFormat="1" applyFont="1" applyBorder="1"/>
    <xf numFmtId="169" fontId="13" fillId="0" borderId="65" xfId="0" applyNumberFormat="1" applyFont="1" applyBorder="1"/>
    <xf numFmtId="164" fontId="3" fillId="20" borderId="61" xfId="0" applyNumberFormat="1" applyFont="1" applyFill="1" applyBorder="1" applyAlignment="1">
      <alignment vertical="center"/>
    </xf>
    <xf numFmtId="169" fontId="35" fillId="0" borderId="61" xfId="0" applyNumberFormat="1" applyFont="1" applyBorder="1"/>
    <xf numFmtId="164" fontId="3" fillId="20" borderId="63" xfId="0" applyNumberFormat="1" applyFont="1" applyFill="1" applyBorder="1" applyAlignment="1">
      <alignment vertical="center"/>
    </xf>
    <xf numFmtId="169" fontId="35" fillId="0" borderId="63" xfId="0" applyNumberFormat="1" applyFont="1" applyBorder="1"/>
    <xf numFmtId="164" fontId="3" fillId="20" borderId="65" xfId="0" applyNumberFormat="1" applyFont="1" applyFill="1" applyBorder="1" applyAlignment="1">
      <alignment vertical="center"/>
    </xf>
    <xf numFmtId="169" fontId="35" fillId="0" borderId="65" xfId="0" applyNumberFormat="1" applyFont="1" applyBorder="1"/>
    <xf numFmtId="169" fontId="0" fillId="0" borderId="61" xfId="0" applyNumberFormat="1" applyBorder="1" applyAlignment="1">
      <alignment vertical="center"/>
    </xf>
    <xf numFmtId="169" fontId="0" fillId="0" borderId="63" xfId="0" applyNumberFormat="1" applyBorder="1" applyAlignment="1">
      <alignment vertical="center"/>
    </xf>
    <xf numFmtId="169" fontId="0" fillId="0" borderId="65" xfId="0" applyNumberFormat="1" applyBorder="1" applyAlignment="1">
      <alignment vertical="center"/>
    </xf>
    <xf numFmtId="169" fontId="13" fillId="0" borderId="61" xfId="0" applyNumberFormat="1" applyFont="1" applyFill="1" applyBorder="1"/>
    <xf numFmtId="169" fontId="13" fillId="0" borderId="63" xfId="0" applyNumberFormat="1" applyFont="1" applyFill="1" applyBorder="1"/>
    <xf numFmtId="166" fontId="13" fillId="0" borderId="63" xfId="0" applyNumberFormat="1" applyFont="1" applyFill="1" applyBorder="1"/>
    <xf numFmtId="169" fontId="13" fillId="0" borderId="65" xfId="0" applyNumberFormat="1" applyFont="1" applyFill="1" applyBorder="1"/>
    <xf numFmtId="166" fontId="3" fillId="0" borderId="63" xfId="0" applyNumberFormat="1" applyFont="1" applyBorder="1"/>
    <xf numFmtId="169" fontId="3" fillId="0" borderId="61" xfId="0" applyNumberFormat="1" applyFont="1" applyBorder="1" applyAlignment="1">
      <alignment vertical="center"/>
    </xf>
    <xf numFmtId="169" fontId="3" fillId="0" borderId="63" xfId="0" applyNumberFormat="1" applyFont="1" applyBorder="1" applyAlignment="1">
      <alignment vertical="center"/>
    </xf>
    <xf numFmtId="169" fontId="3" fillId="0" borderId="65" xfId="0" applyNumberFormat="1" applyFont="1" applyBorder="1" applyAlignment="1">
      <alignment vertical="center"/>
    </xf>
    <xf numFmtId="165" fontId="11" fillId="0" borderId="18" xfId="0" applyNumberFormat="1" applyFont="1" applyBorder="1" applyAlignment="1">
      <alignment vertical="center"/>
    </xf>
    <xf numFmtId="165" fontId="11" fillId="0" borderId="23" xfId="0" applyNumberFormat="1" applyFont="1" applyBorder="1" applyAlignment="1">
      <alignment vertical="center"/>
    </xf>
    <xf numFmtId="175" fontId="11" fillId="0" borderId="23" xfId="0" applyNumberFormat="1" applyFont="1" applyFill="1" applyBorder="1" applyAlignment="1">
      <alignment vertical="center"/>
    </xf>
    <xf numFmtId="175" fontId="67" fillId="0" borderId="23" xfId="0" applyNumberFormat="1" applyFont="1" applyFill="1" applyBorder="1" applyAlignment="1">
      <alignment vertical="center"/>
    </xf>
    <xf numFmtId="0" fontId="10" fillId="0" borderId="0" xfId="0" applyNumberFormat="1" applyFont="1" applyAlignment="1">
      <alignment vertical="top"/>
    </xf>
    <xf numFmtId="171" fontId="15" fillId="0" borderId="61" xfId="0" applyNumberFormat="1" applyFont="1" applyBorder="1" applyAlignment="1"/>
    <xf numFmtId="171" fontId="15" fillId="0" borderId="63" xfId="0" applyNumberFormat="1" applyFont="1" applyBorder="1" applyAlignment="1"/>
    <xf numFmtId="171" fontId="15" fillId="0" borderId="65" xfId="0" applyNumberFormat="1" applyFont="1" applyBorder="1" applyAlignment="1"/>
    <xf numFmtId="171" fontId="15" fillId="21" borderId="14" xfId="0" applyNumberFormat="1" applyFont="1" applyFill="1" applyBorder="1" applyAlignment="1"/>
    <xf numFmtId="171" fontId="22" fillId="0" borderId="62" xfId="0" applyNumberFormat="1" applyFont="1" applyBorder="1" applyAlignment="1"/>
    <xf numFmtId="171" fontId="22" fillId="0" borderId="64" xfId="0" applyNumberFormat="1" applyFont="1" applyBorder="1" applyAlignment="1"/>
    <xf numFmtId="171" fontId="22" fillId="0" borderId="66" xfId="0" applyNumberFormat="1" applyFont="1" applyBorder="1" applyAlignment="1"/>
    <xf numFmtId="171" fontId="22" fillId="21" borderId="14" xfId="0" applyNumberFormat="1" applyFont="1" applyFill="1" applyBorder="1" applyAlignment="1"/>
    <xf numFmtId="174" fontId="3" fillId="0" borderId="61" xfId="0" applyNumberFormat="1" applyFont="1" applyBorder="1" applyAlignment="1"/>
    <xf numFmtId="174" fontId="3" fillId="0" borderId="63" xfId="0" applyNumberFormat="1" applyFont="1" applyBorder="1" applyAlignment="1"/>
    <xf numFmtId="174" fontId="3" fillId="0" borderId="65" xfId="0" applyNumberFormat="1" applyFont="1" applyBorder="1" applyAlignment="1"/>
    <xf numFmtId="174" fontId="9" fillId="21" borderId="17" xfId="0" applyNumberFormat="1" applyFont="1" applyFill="1" applyBorder="1" applyAlignment="1"/>
    <xf numFmtId="170" fontId="3" fillId="0" borderId="18" xfId="0" applyNumberFormat="1" applyFont="1" applyBorder="1" applyAlignment="1"/>
    <xf numFmtId="170" fontId="3" fillId="0" borderId="23" xfId="0" applyNumberFormat="1" applyFont="1" applyBorder="1" applyAlignment="1"/>
    <xf numFmtId="170" fontId="21" fillId="0" borderId="58" xfId="0" applyNumberFormat="1" applyFont="1" applyBorder="1" applyAlignment="1"/>
    <xf numFmtId="170" fontId="21" fillId="0" borderId="63" xfId="0" applyNumberFormat="1" applyFont="1" applyBorder="1" applyAlignment="1"/>
    <xf numFmtId="170" fontId="21" fillId="0" borderId="67" xfId="0" applyNumberFormat="1" applyFont="1" applyBorder="1" applyAlignment="1"/>
    <xf numFmtId="170" fontId="9" fillId="21" borderId="14" xfId="0" applyNumberFormat="1" applyFont="1" applyFill="1" applyBorder="1" applyAlignment="1"/>
    <xf numFmtId="171" fontId="3" fillId="0" borderId="18" xfId="0" applyNumberFormat="1" applyFont="1" applyBorder="1" applyAlignment="1"/>
    <xf numFmtId="171" fontId="3" fillId="0" borderId="23" xfId="0" applyNumberFormat="1" applyFont="1" applyBorder="1" applyAlignment="1"/>
    <xf numFmtId="171" fontId="3" fillId="0" borderId="16" xfId="0" applyNumberFormat="1" applyFont="1" applyBorder="1" applyAlignment="1"/>
    <xf numFmtId="171" fontId="9" fillId="21" borderId="12" xfId="0" applyNumberFormat="1" applyFont="1" applyFill="1" applyBorder="1" applyAlignment="1"/>
    <xf numFmtId="164" fontId="70" fillId="0" borderId="0" xfId="0" applyNumberFormat="1" applyFont="1" applyAlignment="1">
      <alignment vertical="center"/>
    </xf>
    <xf numFmtId="164" fontId="11" fillId="19" borderId="13" xfId="0" applyNumberFormat="1" applyFont="1" applyFill="1" applyBorder="1" applyAlignment="1">
      <alignment vertical="center"/>
    </xf>
    <xf numFmtId="164" fontId="11" fillId="19" borderId="11" xfId="0" applyNumberFormat="1" applyFont="1" applyFill="1" applyBorder="1" applyAlignment="1">
      <alignment vertical="center"/>
    </xf>
    <xf numFmtId="164" fontId="14" fillId="19" borderId="25" xfId="0" applyNumberFormat="1" applyFont="1" applyFill="1" applyBorder="1" applyAlignment="1">
      <alignment horizontal="center" vertical="center"/>
    </xf>
    <xf numFmtId="164" fontId="71" fillId="19" borderId="18" xfId="0" applyNumberFormat="1" applyFont="1" applyFill="1" applyBorder="1" applyAlignment="1">
      <alignment horizontal="center" vertical="center" wrapText="1"/>
    </xf>
    <xf numFmtId="165" fontId="3" fillId="0" borderId="0" xfId="0" applyNumberFormat="1" applyFont="1" applyBorder="1" applyAlignment="1">
      <alignment vertical="center"/>
    </xf>
    <xf numFmtId="166" fontId="3" fillId="0" borderId="25" xfId="0" applyNumberFormat="1" applyFont="1" applyFill="1" applyBorder="1" applyAlignment="1">
      <alignment vertical="center"/>
    </xf>
    <xf numFmtId="176" fontId="3" fillId="0" borderId="18" xfId="0" applyNumberFormat="1" applyFont="1" applyFill="1" applyBorder="1" applyAlignment="1">
      <alignment vertical="center"/>
    </xf>
    <xf numFmtId="170" fontId="15" fillId="0" borderId="18" xfId="0" applyNumberFormat="1" applyFont="1" applyFill="1" applyBorder="1" applyAlignment="1">
      <alignment vertical="center"/>
    </xf>
    <xf numFmtId="166" fontId="3" fillId="0" borderId="31" xfId="0" applyNumberFormat="1" applyFont="1" applyFill="1" applyBorder="1" applyAlignment="1">
      <alignment vertical="center"/>
    </xf>
    <xf numFmtId="176" fontId="3" fillId="0" borderId="31" xfId="0" applyNumberFormat="1" applyFont="1" applyFill="1" applyBorder="1" applyAlignment="1">
      <alignment vertical="center"/>
    </xf>
    <xf numFmtId="170" fontId="15" fillId="0" borderId="22" xfId="0" applyNumberFormat="1" applyFont="1" applyFill="1" applyBorder="1" applyAlignment="1">
      <alignment vertical="center"/>
    </xf>
    <xf numFmtId="166" fontId="9" fillId="21" borderId="13" xfId="0" applyNumberFormat="1" applyFont="1" applyFill="1" applyBorder="1" applyAlignment="1">
      <alignment vertical="center"/>
    </xf>
    <xf numFmtId="176" fontId="9" fillId="21" borderId="14" xfId="0" applyNumberFormat="1" applyFont="1" applyFill="1" applyBorder="1" applyAlignment="1">
      <alignment vertical="center"/>
    </xf>
    <xf numFmtId="170" fontId="16" fillId="21" borderId="14" xfId="0" applyNumberFormat="1" applyFont="1" applyFill="1" applyBorder="1" applyAlignment="1">
      <alignment vertical="center"/>
    </xf>
    <xf numFmtId="164" fontId="9" fillId="0" borderId="0" xfId="0" applyNumberFormat="1" applyFont="1" applyFill="1" applyBorder="1" applyAlignment="1">
      <alignment vertical="center"/>
    </xf>
    <xf numFmtId="0" fontId="10" fillId="0" borderId="0" xfId="0" applyNumberFormat="1" applyFont="1" applyFill="1" applyAlignment="1">
      <alignment vertical="center"/>
    </xf>
    <xf numFmtId="176" fontId="3" fillId="0" borderId="22" xfId="0" applyNumberFormat="1" applyFont="1" applyFill="1" applyBorder="1" applyAlignment="1">
      <alignment vertical="center"/>
    </xf>
    <xf numFmtId="165" fontId="3" fillId="0" borderId="34" xfId="0" applyNumberFormat="1" applyFont="1" applyFill="1" applyBorder="1" applyAlignment="1">
      <alignment vertical="center"/>
    </xf>
    <xf numFmtId="165" fontId="3" fillId="0" borderId="35" xfId="0" applyNumberFormat="1" applyFont="1" applyFill="1" applyBorder="1" applyAlignment="1">
      <alignment vertical="center"/>
    </xf>
    <xf numFmtId="164" fontId="3" fillId="0" borderId="20" xfId="0" applyNumberFormat="1" applyFont="1" applyFill="1" applyBorder="1" applyAlignment="1">
      <alignment vertical="center"/>
    </xf>
    <xf numFmtId="164" fontId="14" fillId="19" borderId="13" xfId="0" applyNumberFormat="1" applyFont="1" applyFill="1" applyBorder="1" applyAlignment="1">
      <alignment horizontal="center" vertical="center" wrapText="1"/>
    </xf>
    <xf numFmtId="165" fontId="3" fillId="0" borderId="26" xfId="0" applyNumberFormat="1" applyFont="1" applyBorder="1" applyAlignment="1">
      <alignment vertical="center"/>
    </xf>
    <xf numFmtId="170" fontId="21" fillId="0" borderId="32" xfId="0" applyNumberFormat="1" applyFont="1" applyBorder="1" applyAlignment="1">
      <alignment vertical="center"/>
    </xf>
    <xf numFmtId="165" fontId="3" fillId="0" borderId="29" xfId="0" applyNumberFormat="1" applyFont="1" applyBorder="1" applyAlignment="1">
      <alignment vertical="center"/>
    </xf>
    <xf numFmtId="166" fontId="3" fillId="0" borderId="28" xfId="0" applyNumberFormat="1" applyFont="1" applyFill="1" applyBorder="1" applyAlignment="1">
      <alignment vertical="center"/>
    </xf>
    <xf numFmtId="170" fontId="21" fillId="0" borderId="33" xfId="0" applyNumberFormat="1" applyFont="1" applyBorder="1" applyAlignment="1">
      <alignment vertical="center"/>
    </xf>
    <xf numFmtId="165" fontId="3" fillId="0" borderId="68" xfId="0" applyNumberFormat="1" applyFont="1" applyBorder="1" applyAlignment="1">
      <alignment vertical="center"/>
    </xf>
    <xf numFmtId="165" fontId="3" fillId="0" borderId="69" xfId="0" applyNumberFormat="1" applyFont="1" applyBorder="1" applyAlignment="1">
      <alignment vertical="center"/>
    </xf>
    <xf numFmtId="166" fontId="3" fillId="0" borderId="68" xfId="0" applyNumberFormat="1" applyFont="1" applyFill="1" applyBorder="1" applyAlignment="1">
      <alignment vertical="center"/>
    </xf>
    <xf numFmtId="166" fontId="3" fillId="0" borderId="20" xfId="0" applyNumberFormat="1" applyFont="1" applyFill="1" applyBorder="1" applyAlignment="1">
      <alignment vertical="center"/>
    </xf>
    <xf numFmtId="170" fontId="21" fillId="0" borderId="70" xfId="0" applyNumberFormat="1" applyFont="1" applyBorder="1" applyAlignment="1">
      <alignment vertical="center"/>
    </xf>
    <xf numFmtId="170" fontId="73" fillId="21" borderId="14" xfId="0" applyNumberFormat="1" applyFont="1" applyFill="1" applyBorder="1" applyAlignment="1">
      <alignment vertical="center"/>
    </xf>
    <xf numFmtId="164" fontId="3" fillId="0" borderId="0" xfId="0" applyNumberFormat="1" applyFont="1" applyAlignment="1">
      <alignment horizontal="center" vertical="center"/>
    </xf>
    <xf numFmtId="164" fontId="3" fillId="20" borderId="39" xfId="0" applyNumberFormat="1" applyFont="1" applyFill="1" applyBorder="1" applyAlignment="1">
      <alignment vertical="center"/>
    </xf>
    <xf numFmtId="177" fontId="72" fillId="20" borderId="61" xfId="0" applyNumberFormat="1" applyFont="1" applyFill="1" applyBorder="1" applyAlignment="1">
      <alignment vertical="center"/>
    </xf>
    <xf numFmtId="165" fontId="11" fillId="0" borderId="38" xfId="0" applyNumberFormat="1" applyFont="1" applyFill="1" applyBorder="1" applyAlignment="1">
      <alignment vertical="center"/>
    </xf>
    <xf numFmtId="165" fontId="11" fillId="0" borderId="37" xfId="0" applyNumberFormat="1" applyFont="1" applyFill="1" applyBorder="1" applyAlignment="1">
      <alignment vertical="center"/>
    </xf>
    <xf numFmtId="164" fontId="71" fillId="0" borderId="37" xfId="0" applyNumberFormat="1" applyFont="1" applyFill="1" applyBorder="1" applyAlignment="1">
      <alignment vertical="center"/>
    </xf>
    <xf numFmtId="164" fontId="3" fillId="0" borderId="39" xfId="0" applyNumberFormat="1" applyFont="1" applyBorder="1" applyAlignment="1">
      <alignment vertical="center"/>
    </xf>
    <xf numFmtId="177" fontId="21" fillId="0" borderId="63" xfId="0" applyNumberFormat="1" applyFont="1" applyFill="1" applyBorder="1" applyAlignment="1">
      <alignment vertical="center"/>
    </xf>
    <xf numFmtId="165" fontId="74" fillId="0" borderId="37" xfId="0" applyNumberFormat="1" applyFont="1" applyFill="1" applyBorder="1" applyAlignment="1">
      <alignment vertical="center"/>
    </xf>
    <xf numFmtId="164" fontId="14" fillId="20" borderId="38" xfId="0" applyNumberFormat="1" applyFont="1" applyFill="1" applyBorder="1" applyAlignment="1">
      <alignment vertical="center"/>
    </xf>
    <xf numFmtId="164" fontId="14" fillId="20" borderId="37" xfId="0" applyNumberFormat="1" applyFont="1" applyFill="1" applyBorder="1" applyAlignment="1">
      <alignment vertical="center"/>
    </xf>
    <xf numFmtId="164" fontId="9" fillId="20" borderId="37" xfId="0" applyNumberFormat="1" applyFont="1" applyFill="1" applyBorder="1" applyAlignment="1">
      <alignment vertical="center"/>
    </xf>
    <xf numFmtId="177" fontId="72" fillId="20" borderId="63" xfId="0" applyNumberFormat="1" applyFont="1" applyFill="1" applyBorder="1" applyAlignment="1">
      <alignment vertical="center"/>
    </xf>
    <xf numFmtId="164" fontId="11" fillId="0" borderId="38" xfId="0" applyNumberFormat="1" applyFont="1" applyBorder="1" applyAlignment="1">
      <alignment vertical="center"/>
    </xf>
    <xf numFmtId="164" fontId="11" fillId="0" borderId="37" xfId="0" applyNumberFormat="1" applyFont="1" applyBorder="1" applyAlignment="1">
      <alignment vertical="center"/>
    </xf>
    <xf numFmtId="164" fontId="3" fillId="0" borderId="37" xfId="0" applyNumberFormat="1" applyFont="1" applyBorder="1" applyAlignment="1">
      <alignment vertical="center"/>
    </xf>
    <xf numFmtId="164" fontId="11" fillId="0" borderId="20" xfId="0" applyNumberFormat="1" applyFont="1" applyBorder="1" applyAlignment="1">
      <alignment vertical="center"/>
    </xf>
    <xf numFmtId="177" fontId="21" fillId="0" borderId="65" xfId="0" applyNumberFormat="1" applyFont="1" applyFill="1" applyBorder="1" applyAlignment="1">
      <alignment vertical="center"/>
    </xf>
    <xf numFmtId="10" fontId="21" fillId="0" borderId="0" xfId="0" applyNumberFormat="1" applyFont="1" applyBorder="1" applyAlignment="1">
      <alignment vertical="center"/>
    </xf>
    <xf numFmtId="177" fontId="72" fillId="20" borderId="24" xfId="0" applyNumberFormat="1" applyFont="1" applyFill="1" applyBorder="1" applyAlignment="1">
      <alignment vertical="center"/>
    </xf>
    <xf numFmtId="177" fontId="9" fillId="21" borderId="12" xfId="51" applyNumberFormat="1" applyFont="1" applyFill="1" applyBorder="1" applyAlignment="1">
      <alignment vertical="center"/>
    </xf>
    <xf numFmtId="164" fontId="9" fillId="19" borderId="25" xfId="0" applyNumberFormat="1" applyFont="1" applyFill="1" applyBorder="1" applyAlignment="1">
      <alignment horizontal="center" vertical="center" wrapText="1"/>
    </xf>
    <xf numFmtId="164" fontId="9" fillId="19" borderId="26" xfId="0" applyNumberFormat="1" applyFont="1" applyFill="1" applyBorder="1" applyAlignment="1">
      <alignment horizontal="center" vertical="center" wrapText="1"/>
    </xf>
    <xf numFmtId="164" fontId="3" fillId="23" borderId="13" xfId="0" applyNumberFormat="1" applyFont="1" applyFill="1" applyBorder="1" applyAlignment="1">
      <alignment vertical="center"/>
    </xf>
    <xf numFmtId="164" fontId="9" fillId="23" borderId="12" xfId="0" applyNumberFormat="1" applyFont="1" applyFill="1" applyBorder="1" applyAlignment="1">
      <alignment horizontal="right" vertical="center"/>
    </xf>
    <xf numFmtId="164" fontId="14" fillId="19" borderId="25" xfId="0" applyNumberFormat="1" applyFont="1" applyFill="1" applyBorder="1" applyAlignment="1">
      <alignment horizontal="centerContinuous" vertical="center"/>
    </xf>
    <xf numFmtId="164" fontId="9" fillId="20" borderId="25" xfId="0" applyNumberFormat="1" applyFont="1" applyFill="1" applyBorder="1" applyAlignment="1">
      <alignment horizontal="left" vertical="center"/>
    </xf>
    <xf numFmtId="164" fontId="9" fillId="20" borderId="26" xfId="0" applyNumberFormat="1" applyFont="1" applyFill="1" applyBorder="1" applyAlignment="1">
      <alignment horizontal="centerContinuous" vertical="center"/>
    </xf>
    <xf numFmtId="164" fontId="9" fillId="20" borderId="27" xfId="0" applyNumberFormat="1" applyFont="1" applyFill="1" applyBorder="1" applyAlignment="1">
      <alignment horizontal="centerContinuous" vertical="center"/>
    </xf>
    <xf numFmtId="164" fontId="3" fillId="0" borderId="34" xfId="0" applyNumberFormat="1" applyFont="1" applyFill="1" applyBorder="1" applyAlignment="1">
      <alignment vertical="center"/>
    </xf>
    <xf numFmtId="164" fontId="56" fillId="0" borderId="35" xfId="0" applyNumberFormat="1" applyFont="1" applyFill="1" applyBorder="1" applyAlignment="1">
      <alignment vertical="center"/>
    </xf>
    <xf numFmtId="164" fontId="56" fillId="0" borderId="9" xfId="0" applyNumberFormat="1" applyFont="1" applyFill="1" applyBorder="1" applyAlignment="1">
      <alignment vertical="center"/>
    </xf>
    <xf numFmtId="177" fontId="13" fillId="0" borderId="61" xfId="39" applyNumberFormat="1" applyFont="1" applyBorder="1" applyAlignment="1">
      <alignment vertical="center"/>
    </xf>
    <xf numFmtId="177" fontId="13" fillId="0" borderId="63" xfId="39" applyNumberFormat="1" applyFont="1" applyBorder="1" applyAlignment="1">
      <alignment vertical="center"/>
    </xf>
    <xf numFmtId="177" fontId="13" fillId="0" borderId="65" xfId="39" applyNumberFormat="1" applyFont="1" applyBorder="1" applyAlignment="1">
      <alignment vertical="center"/>
    </xf>
    <xf numFmtId="177" fontId="21" fillId="0" borderId="71" xfId="0" applyNumberFormat="1" applyFont="1" applyFill="1" applyBorder="1" applyAlignment="1">
      <alignment vertical="center"/>
    </xf>
    <xf numFmtId="164" fontId="8" fillId="0" borderId="0" xfId="0" applyNumberFormat="1" applyFont="1" applyAlignment="1">
      <alignment horizontal="left" vertical="center" wrapText="1"/>
    </xf>
    <xf numFmtId="164" fontId="75" fillId="19" borderId="14" xfId="0" applyNumberFormat="1" applyFont="1" applyFill="1" applyBorder="1" applyAlignment="1">
      <alignment horizontal="center" vertical="center" wrapText="1"/>
    </xf>
    <xf numFmtId="164" fontId="9" fillId="19" borderId="26" xfId="0" applyNumberFormat="1" applyFont="1" applyFill="1" applyBorder="1" applyAlignment="1">
      <alignment horizontal="centerContinuous" vertical="center"/>
    </xf>
    <xf numFmtId="164" fontId="3" fillId="0" borderId="19" xfId="0" applyNumberFormat="1" applyFont="1" applyBorder="1" applyAlignment="1">
      <alignment vertical="center"/>
    </xf>
    <xf numFmtId="164" fontId="9" fillId="22" borderId="9" xfId="0" applyNumberFormat="1" applyFont="1" applyFill="1" applyBorder="1" applyAlignment="1">
      <alignment horizontal="right" vertical="center"/>
    </xf>
    <xf numFmtId="49" fontId="14" fillId="20" borderId="14" xfId="0" applyNumberFormat="1" applyFont="1" applyFill="1" applyBorder="1" applyAlignment="1">
      <alignment horizontal="center" vertical="center"/>
    </xf>
    <xf numFmtId="164" fontId="65" fillId="0" borderId="9" xfId="0" applyNumberFormat="1" applyFont="1" applyBorder="1" applyAlignment="1">
      <alignment horizontal="right" vertical="center"/>
    </xf>
    <xf numFmtId="164" fontId="14" fillId="20" borderId="21" xfId="0" applyNumberFormat="1" applyFont="1" applyFill="1" applyBorder="1" applyAlignment="1">
      <alignment horizontal="centerContinuous" vertical="center"/>
    </xf>
    <xf numFmtId="164" fontId="11" fillId="0" borderId="37" xfId="0" applyNumberFormat="1" applyFont="1" applyFill="1" applyBorder="1" applyAlignment="1">
      <alignment vertical="center"/>
    </xf>
    <xf numFmtId="164" fontId="67" fillId="0" borderId="37" xfId="0" applyNumberFormat="1" applyFont="1" applyFill="1" applyBorder="1" applyAlignment="1">
      <alignment vertical="center"/>
    </xf>
    <xf numFmtId="164" fontId="14" fillId="20" borderId="18" xfId="0" applyNumberFormat="1" applyFont="1" applyFill="1" applyBorder="1" applyAlignment="1">
      <alignment horizontal="centerContinuous" vertical="center"/>
    </xf>
    <xf numFmtId="164" fontId="14" fillId="20" borderId="19" xfId="0" applyNumberFormat="1" applyFont="1" applyFill="1" applyBorder="1" applyAlignment="1">
      <alignment horizontal="centerContinuous" vertical="center"/>
    </xf>
    <xf numFmtId="164" fontId="14" fillId="20" borderId="0" xfId="0" applyNumberFormat="1" applyFont="1" applyFill="1" applyBorder="1" applyAlignment="1">
      <alignment horizontal="centerContinuous" vertical="center"/>
    </xf>
    <xf numFmtId="164" fontId="14" fillId="20" borderId="17" xfId="0" applyNumberFormat="1" applyFont="1" applyFill="1" applyBorder="1" applyAlignment="1">
      <alignment horizontal="centerContinuous" vertical="center"/>
    </xf>
    <xf numFmtId="164" fontId="11" fillId="0" borderId="35" xfId="0" applyNumberFormat="1" applyFont="1" applyFill="1" applyBorder="1" applyAlignment="1">
      <alignment vertical="center"/>
    </xf>
    <xf numFmtId="164" fontId="67" fillId="0" borderId="9" xfId="0" applyNumberFormat="1" applyFont="1" applyFill="1" applyBorder="1" applyAlignment="1">
      <alignment vertical="center"/>
    </xf>
    <xf numFmtId="175" fontId="11" fillId="0" borderId="18" xfId="0" applyNumberFormat="1" applyFont="1" applyFill="1" applyBorder="1" applyAlignment="1">
      <alignment horizontal="right" vertical="center"/>
    </xf>
    <xf numFmtId="175" fontId="67" fillId="0" borderId="17" xfId="0" applyNumberFormat="1" applyFont="1" applyFill="1" applyBorder="1" applyAlignment="1">
      <alignment vertical="center"/>
    </xf>
    <xf numFmtId="164" fontId="11" fillId="0" borderId="40" xfId="0" applyNumberFormat="1" applyFont="1" applyFill="1" applyBorder="1" applyAlignment="1">
      <alignment vertical="center"/>
    </xf>
    <xf numFmtId="164" fontId="11" fillId="0" borderId="39" xfId="0" applyNumberFormat="1" applyFont="1" applyFill="1" applyBorder="1" applyAlignment="1">
      <alignment vertical="center"/>
    </xf>
    <xf numFmtId="164" fontId="67" fillId="0" borderId="39" xfId="0" applyNumberFormat="1" applyFont="1" applyFill="1" applyBorder="1" applyAlignment="1">
      <alignment vertical="center"/>
    </xf>
    <xf numFmtId="164" fontId="65" fillId="0" borderId="10" xfId="0" applyNumberFormat="1" applyFont="1" applyFill="1" applyBorder="1" applyAlignment="1">
      <alignment horizontal="right" vertical="center"/>
    </xf>
    <xf numFmtId="175" fontId="11" fillId="0" borderId="18" xfId="0" applyNumberFormat="1" applyFont="1" applyFill="1" applyBorder="1" applyAlignment="1">
      <alignment vertical="center"/>
    </xf>
    <xf numFmtId="164" fontId="56" fillId="23" borderId="13" xfId="0" applyNumberFormat="1" applyFont="1" applyFill="1" applyBorder="1" applyAlignment="1">
      <alignment vertical="center"/>
    </xf>
    <xf numFmtId="164" fontId="56" fillId="23" borderId="11" xfId="0" applyNumberFormat="1" applyFont="1" applyFill="1" applyBorder="1" applyAlignment="1">
      <alignment horizontal="right" vertical="center"/>
    </xf>
    <xf numFmtId="164" fontId="56" fillId="23" borderId="11" xfId="0" applyNumberFormat="1" applyFont="1" applyFill="1" applyBorder="1" applyAlignment="1">
      <alignment vertical="center"/>
    </xf>
    <xf numFmtId="164" fontId="9" fillId="23" borderId="11" xfId="0" applyNumberFormat="1" applyFont="1" applyFill="1" applyBorder="1" applyAlignment="1">
      <alignment horizontal="left" vertical="center"/>
    </xf>
    <xf numFmtId="164" fontId="9" fillId="23" borderId="10" xfId="0" applyNumberFormat="1" applyFont="1" applyFill="1" applyBorder="1" applyAlignment="1">
      <alignment vertical="center"/>
    </xf>
    <xf numFmtId="164" fontId="9" fillId="23" borderId="17" xfId="0" applyNumberFormat="1" applyFont="1" applyFill="1" applyBorder="1" applyAlignment="1">
      <alignment vertical="center"/>
    </xf>
    <xf numFmtId="164" fontId="56" fillId="23" borderId="12" xfId="0" applyNumberFormat="1" applyFont="1" applyFill="1" applyBorder="1" applyAlignment="1">
      <alignment vertical="center"/>
    </xf>
    <xf numFmtId="164" fontId="56" fillId="23" borderId="14" xfId="0" applyNumberFormat="1" applyFont="1" applyFill="1" applyBorder="1" applyAlignment="1">
      <alignment vertical="center"/>
    </xf>
    <xf numFmtId="164" fontId="11" fillId="19" borderId="26" xfId="0" applyNumberFormat="1" applyFont="1" applyFill="1" applyBorder="1" applyAlignment="1">
      <alignment horizontal="centerContinuous" vertical="center"/>
    </xf>
    <xf numFmtId="164" fontId="11" fillId="0" borderId="9" xfId="0" applyNumberFormat="1" applyFont="1" applyFill="1" applyBorder="1" applyAlignment="1">
      <alignment vertical="center"/>
    </xf>
    <xf numFmtId="164" fontId="65" fillId="0" borderId="9" xfId="0" applyNumberFormat="1" applyFont="1" applyFill="1" applyBorder="1" applyAlignment="1">
      <alignment horizontal="right" vertical="center"/>
    </xf>
    <xf numFmtId="164" fontId="70" fillId="0" borderId="0" xfId="0" applyNumberFormat="1" applyFont="1" applyFill="1" applyBorder="1" applyAlignment="1">
      <alignment vertical="center"/>
    </xf>
    <xf numFmtId="164" fontId="34" fillId="0" borderId="0" xfId="0" applyNumberFormat="1" applyFont="1" applyAlignment="1">
      <alignment vertical="center"/>
    </xf>
    <xf numFmtId="165" fontId="3" fillId="0" borderId="40" xfId="0" applyNumberFormat="1" applyFont="1" applyFill="1" applyBorder="1" applyAlignment="1">
      <alignment vertical="center"/>
    </xf>
    <xf numFmtId="165" fontId="3" fillId="0" borderId="19" xfId="0" applyNumberFormat="1" applyFont="1" applyFill="1" applyBorder="1" applyAlignment="1">
      <alignment vertical="center"/>
    </xf>
    <xf numFmtId="165" fontId="3" fillId="0" borderId="0" xfId="0" applyNumberFormat="1" applyFont="1" applyFill="1" applyBorder="1" applyAlignment="1">
      <alignment vertical="center"/>
    </xf>
    <xf numFmtId="165" fontId="3" fillId="0" borderId="21" xfId="0" applyNumberFormat="1" applyFont="1" applyFill="1" applyBorder="1" applyAlignment="1">
      <alignment vertical="center"/>
    </xf>
    <xf numFmtId="165" fontId="3" fillId="0" borderId="53" xfId="0" applyNumberFormat="1" applyFont="1" applyBorder="1" applyAlignment="1">
      <alignment vertical="center"/>
    </xf>
    <xf numFmtId="165" fontId="3" fillId="0" borderId="42" xfId="0" applyNumberFormat="1" applyFont="1" applyBorder="1" applyAlignment="1">
      <alignment vertical="center"/>
    </xf>
    <xf numFmtId="164" fontId="3" fillId="20" borderId="37" xfId="0" applyNumberFormat="1" applyFont="1" applyFill="1" applyBorder="1" applyAlignment="1">
      <alignment vertical="center"/>
    </xf>
    <xf numFmtId="164" fontId="3" fillId="20" borderId="35" xfId="0" applyNumberFormat="1" applyFont="1" applyFill="1" applyBorder="1" applyAlignment="1">
      <alignment vertical="center"/>
    </xf>
    <xf numFmtId="166" fontId="9" fillId="20" borderId="25" xfId="0" applyNumberFormat="1" applyFont="1" applyFill="1" applyBorder="1" applyAlignment="1">
      <alignment vertical="center"/>
    </xf>
    <xf numFmtId="166" fontId="9" fillId="20" borderId="28" xfId="0" applyNumberFormat="1" applyFont="1" applyFill="1" applyBorder="1" applyAlignment="1">
      <alignment vertical="center"/>
    </xf>
    <xf numFmtId="164" fontId="9" fillId="20" borderId="28" xfId="0" applyNumberFormat="1" applyFont="1" applyFill="1" applyBorder="1" applyAlignment="1">
      <alignment vertical="center"/>
    </xf>
    <xf numFmtId="3" fontId="9" fillId="20" borderId="28" xfId="0" applyNumberFormat="1" applyFont="1" applyFill="1" applyBorder="1" applyAlignment="1">
      <alignment vertical="center"/>
    </xf>
    <xf numFmtId="166" fontId="3" fillId="0" borderId="28" xfId="0" applyNumberFormat="1" applyFont="1" applyBorder="1" applyAlignment="1">
      <alignment vertical="center"/>
    </xf>
    <xf numFmtId="164" fontId="9" fillId="20" borderId="23" xfId="0" applyNumberFormat="1" applyFont="1" applyFill="1" applyBorder="1" applyAlignment="1">
      <alignment vertical="center"/>
    </xf>
    <xf numFmtId="164" fontId="9" fillId="20" borderId="24" xfId="0" applyNumberFormat="1" applyFont="1" applyFill="1" applyBorder="1" applyAlignment="1">
      <alignment vertical="center"/>
    </xf>
    <xf numFmtId="164" fontId="3" fillId="0" borderId="56" xfId="0" applyNumberFormat="1" applyFont="1" applyFill="1" applyBorder="1" applyAlignment="1">
      <alignment vertical="center"/>
    </xf>
    <xf numFmtId="165" fontId="13" fillId="0" borderId="28" xfId="0" applyNumberFormat="1" applyFont="1" applyBorder="1" applyAlignment="1">
      <alignment horizontal="left" vertical="center" wrapText="1"/>
    </xf>
    <xf numFmtId="165" fontId="13" fillId="0" borderId="30" xfId="0" applyNumberFormat="1" applyFont="1" applyBorder="1" applyAlignment="1">
      <alignment horizontal="left" vertical="center" wrapText="1"/>
    </xf>
    <xf numFmtId="165" fontId="3" fillId="0" borderId="28" xfId="0" applyNumberFormat="1" applyFont="1" applyBorder="1" applyAlignment="1">
      <alignment horizontal="left" vertical="center" wrapText="1"/>
    </xf>
    <xf numFmtId="165" fontId="3" fillId="0" borderId="30" xfId="0" applyNumberFormat="1" applyFont="1" applyBorder="1" applyAlignment="1">
      <alignment horizontal="left" vertical="center" wrapText="1"/>
    </xf>
    <xf numFmtId="164" fontId="9" fillId="19" borderId="12" xfId="0" applyNumberFormat="1" applyFont="1" applyFill="1" applyBorder="1" applyAlignment="1">
      <alignment horizontal="center" vertical="center"/>
    </xf>
    <xf numFmtId="164" fontId="9" fillId="19" borderId="13" xfId="0" applyNumberFormat="1" applyFont="1" applyFill="1" applyBorder="1" applyAlignment="1">
      <alignment horizontal="center" vertical="center"/>
    </xf>
    <xf numFmtId="165" fontId="3" fillId="0" borderId="9" xfId="0" applyNumberFormat="1" applyFont="1" applyBorder="1" applyAlignment="1">
      <alignment vertical="center"/>
    </xf>
    <xf numFmtId="0" fontId="13" fillId="0" borderId="19" xfId="0" applyNumberFormat="1" applyFont="1" applyFill="1" applyBorder="1" applyAlignment="1">
      <alignment horizontal="left" vertical="center"/>
    </xf>
    <xf numFmtId="165" fontId="3" fillId="0" borderId="29" xfId="0" applyNumberFormat="1" applyFont="1" applyBorder="1" applyAlignment="1">
      <alignment horizontal="left" vertical="center" wrapText="1"/>
    </xf>
    <xf numFmtId="165" fontId="13" fillId="0" borderId="29" xfId="0" applyNumberFormat="1" applyFont="1" applyBorder="1" applyAlignment="1">
      <alignment horizontal="left" vertical="center" wrapText="1"/>
    </xf>
    <xf numFmtId="165" fontId="13" fillId="0" borderId="29" xfId="0" applyNumberFormat="1" applyFont="1" applyBorder="1" applyAlignment="1">
      <alignment vertical="center"/>
    </xf>
    <xf numFmtId="164" fontId="9" fillId="21" borderId="11" xfId="0" applyNumberFormat="1" applyFont="1" applyFill="1" applyBorder="1" applyAlignment="1">
      <alignment vertical="center"/>
    </xf>
    <xf numFmtId="164" fontId="9" fillId="19" borderId="27" xfId="0" applyNumberFormat="1" applyFont="1" applyFill="1" applyBorder="1" applyAlignment="1">
      <alignment horizontal="center" vertical="center"/>
    </xf>
    <xf numFmtId="165" fontId="3" fillId="0" borderId="38" xfId="0" applyNumberFormat="1" applyFont="1" applyFill="1" applyBorder="1" applyAlignment="1">
      <alignment vertical="center"/>
    </xf>
    <xf numFmtId="165" fontId="3" fillId="0" borderId="39" xfId="0" applyNumberFormat="1" applyFont="1" applyFill="1" applyBorder="1" applyAlignment="1">
      <alignment vertical="center"/>
    </xf>
    <xf numFmtId="0" fontId="13" fillId="0" borderId="21" xfId="0" applyNumberFormat="1" applyFont="1" applyFill="1" applyBorder="1" applyAlignment="1">
      <alignment horizontal="left" vertical="center"/>
    </xf>
    <xf numFmtId="0" fontId="13" fillId="0" borderId="10" xfId="0" applyNumberFormat="1" applyFont="1" applyFill="1" applyBorder="1" applyAlignment="1">
      <alignment horizontal="left" vertical="center"/>
    </xf>
    <xf numFmtId="167" fontId="13" fillId="0" borderId="34" xfId="0" applyNumberFormat="1" applyFont="1" applyFill="1" applyBorder="1" applyAlignment="1">
      <alignment horizontal="left" vertical="center"/>
    </xf>
    <xf numFmtId="167" fontId="13" fillId="0" borderId="40" xfId="0" applyNumberFormat="1" applyFont="1" applyFill="1" applyBorder="1" applyAlignment="1">
      <alignment horizontal="left" vertical="center"/>
    </xf>
    <xf numFmtId="0" fontId="13" fillId="0" borderId="38" xfId="0" applyNumberFormat="1" applyFont="1" applyFill="1" applyBorder="1" applyAlignment="1">
      <alignment horizontal="left" vertical="center"/>
    </xf>
    <xf numFmtId="0" fontId="13" fillId="0" borderId="39" xfId="0" applyNumberFormat="1" applyFont="1" applyFill="1" applyBorder="1" applyAlignment="1">
      <alignment horizontal="left" vertical="center"/>
    </xf>
    <xf numFmtId="164" fontId="9" fillId="19" borderId="27" xfId="0" applyNumberFormat="1" applyFont="1" applyFill="1" applyBorder="1" applyAlignment="1">
      <alignment horizontal="center" vertical="center" wrapText="1"/>
    </xf>
    <xf numFmtId="164" fontId="24" fillId="21" borderId="13" xfId="0" applyNumberFormat="1" applyFont="1" applyFill="1" applyBorder="1" applyAlignment="1">
      <alignment horizontal="right" vertical="center"/>
    </xf>
    <xf numFmtId="164" fontId="24" fillId="21" borderId="12" xfId="0" applyNumberFormat="1" applyFont="1" applyFill="1" applyBorder="1" applyAlignment="1">
      <alignment horizontal="right" vertical="center"/>
    </xf>
    <xf numFmtId="164" fontId="3" fillId="0" borderId="38" xfId="0" applyNumberFormat="1" applyFont="1" applyFill="1" applyBorder="1" applyAlignment="1">
      <alignment vertical="center"/>
    </xf>
    <xf numFmtId="164" fontId="3" fillId="0" borderId="39" xfId="0" applyNumberFormat="1" applyFont="1" applyFill="1" applyBorder="1" applyAlignment="1">
      <alignment vertical="center"/>
    </xf>
    <xf numFmtId="167" fontId="13" fillId="0" borderId="38" xfId="0" applyNumberFormat="1" applyFont="1" applyFill="1" applyBorder="1" applyAlignment="1">
      <alignment horizontal="left" vertical="center"/>
    </xf>
    <xf numFmtId="167" fontId="13" fillId="0" borderId="39" xfId="0" applyNumberFormat="1" applyFont="1" applyFill="1" applyBorder="1" applyAlignment="1">
      <alignment horizontal="left" vertical="center"/>
    </xf>
    <xf numFmtId="164" fontId="3" fillId="23" borderId="11" xfId="0" applyNumberFormat="1" applyFont="1" applyFill="1" applyBorder="1" applyAlignment="1">
      <alignment vertical="center"/>
    </xf>
    <xf numFmtId="164" fontId="9" fillId="23" borderId="10" xfId="0" applyNumberFormat="1" applyFont="1" applyFill="1" applyBorder="1" applyAlignment="1">
      <alignment horizontal="left" vertical="center"/>
    </xf>
    <xf numFmtId="164" fontId="67" fillId="0" borderId="0" xfId="0" applyNumberFormat="1" applyFont="1" applyFill="1" applyBorder="1" applyAlignment="1">
      <alignment vertical="center"/>
    </xf>
    <xf numFmtId="173" fontId="67" fillId="0" borderId="24" xfId="0" applyNumberFormat="1" applyFont="1" applyFill="1" applyBorder="1" applyAlignment="1">
      <alignment vertical="center"/>
    </xf>
    <xf numFmtId="164" fontId="14" fillId="20" borderId="13" xfId="0" applyNumberFormat="1" applyFont="1" applyFill="1" applyBorder="1" applyAlignment="1">
      <alignment horizontal="centerContinuous" vertical="center"/>
    </xf>
    <xf numFmtId="164" fontId="14" fillId="20" borderId="11" xfId="0" applyNumberFormat="1" applyFont="1" applyFill="1" applyBorder="1" applyAlignment="1">
      <alignment horizontal="centerContinuous" vertical="center"/>
    </xf>
    <xf numFmtId="164" fontId="14" fillId="20" borderId="12" xfId="0" applyNumberFormat="1" applyFont="1" applyFill="1" applyBorder="1" applyAlignment="1">
      <alignment horizontal="centerContinuous" vertical="center"/>
    </xf>
    <xf numFmtId="164" fontId="56" fillId="23" borderId="20" xfId="0" applyNumberFormat="1" applyFont="1" applyFill="1" applyBorder="1" applyAlignment="1">
      <alignment vertical="center"/>
    </xf>
    <xf numFmtId="164" fontId="56" fillId="23" borderId="9" xfId="0" applyNumberFormat="1" applyFont="1" applyFill="1" applyBorder="1" applyAlignment="1">
      <alignment horizontal="right" vertical="center"/>
    </xf>
    <xf numFmtId="164" fontId="9" fillId="23" borderId="9" xfId="0" applyNumberFormat="1" applyFont="1" applyFill="1" applyBorder="1" applyAlignment="1">
      <alignment horizontal="left" vertical="center"/>
    </xf>
    <xf numFmtId="164" fontId="9" fillId="19" borderId="11" xfId="0" applyNumberFormat="1" applyFont="1" applyFill="1" applyBorder="1" applyAlignment="1">
      <alignment horizontal="center" vertical="center"/>
    </xf>
    <xf numFmtId="164" fontId="9" fillId="19" borderId="26" xfId="0" applyNumberFormat="1" applyFont="1" applyFill="1" applyBorder="1" applyAlignment="1">
      <alignment horizontal="center" vertical="center"/>
    </xf>
    <xf numFmtId="165" fontId="3" fillId="0" borderId="37" xfId="0" applyNumberFormat="1" applyFont="1" applyFill="1" applyBorder="1" applyAlignment="1">
      <alignment vertical="center"/>
    </xf>
    <xf numFmtId="167" fontId="13" fillId="0" borderId="35" xfId="0" applyNumberFormat="1" applyFont="1" applyFill="1" applyBorder="1" applyAlignment="1">
      <alignment horizontal="left" vertical="center"/>
    </xf>
    <xf numFmtId="0" fontId="13" fillId="0" borderId="37" xfId="0" applyNumberFormat="1" applyFont="1" applyFill="1" applyBorder="1" applyAlignment="1">
      <alignment horizontal="left" vertical="center"/>
    </xf>
    <xf numFmtId="0" fontId="13" fillId="0" borderId="0" xfId="0" applyNumberFormat="1" applyFont="1" applyFill="1" applyBorder="1" applyAlignment="1">
      <alignment horizontal="left" vertical="center"/>
    </xf>
    <xf numFmtId="164" fontId="24" fillId="21" borderId="11" xfId="0" applyNumberFormat="1" applyFont="1" applyFill="1" applyBorder="1" applyAlignment="1">
      <alignment horizontal="right" vertical="center"/>
    </xf>
    <xf numFmtId="164" fontId="3" fillId="0" borderId="37" xfId="0" applyNumberFormat="1" applyFont="1" applyFill="1" applyBorder="1" applyAlignment="1">
      <alignment vertical="center"/>
    </xf>
    <xf numFmtId="167" fontId="13" fillId="0" borderId="37" xfId="0" applyNumberFormat="1" applyFont="1" applyFill="1" applyBorder="1" applyAlignment="1">
      <alignment horizontal="left" vertical="center"/>
    </xf>
    <xf numFmtId="0" fontId="13" fillId="0" borderId="9" xfId="0" applyNumberFormat="1" applyFont="1" applyFill="1" applyBorder="1" applyAlignment="1">
      <alignment horizontal="left" vertical="center"/>
    </xf>
    <xf numFmtId="164" fontId="11" fillId="19" borderId="34" xfId="0" applyNumberFormat="1" applyFont="1" applyFill="1" applyBorder="1" applyAlignment="1">
      <alignment vertical="center"/>
    </xf>
    <xf numFmtId="164" fontId="11" fillId="19" borderId="35" xfId="0" applyNumberFormat="1" applyFont="1" applyFill="1" applyBorder="1" applyAlignment="1">
      <alignment vertical="center"/>
    </xf>
    <xf numFmtId="164" fontId="14" fillId="19" borderId="12" xfId="0" applyNumberFormat="1" applyFont="1" applyFill="1" applyBorder="1" applyAlignment="1">
      <alignment horizontal="center" vertical="center" wrapText="1"/>
    </xf>
    <xf numFmtId="165" fontId="14" fillId="20" borderId="38" xfId="0" applyNumberFormat="1" applyFont="1" applyFill="1" applyBorder="1" applyAlignment="1">
      <alignment vertical="center"/>
    </xf>
    <xf numFmtId="165" fontId="14" fillId="20" borderId="37" xfId="0" applyNumberFormat="1" applyFont="1" applyFill="1" applyBorder="1" applyAlignment="1">
      <alignment vertical="center"/>
    </xf>
    <xf numFmtId="165" fontId="9" fillId="20" borderId="37" xfId="0" applyNumberFormat="1" applyFont="1" applyFill="1" applyBorder="1" applyAlignment="1">
      <alignment vertical="center"/>
    </xf>
    <xf numFmtId="164" fontId="11" fillId="19" borderId="13" xfId="0" applyNumberFormat="1" applyFont="1" applyFill="1" applyBorder="1" applyAlignment="1">
      <alignment horizontal="center" vertical="center"/>
    </xf>
    <xf numFmtId="164" fontId="11" fillId="19" borderId="11" xfId="0" applyNumberFormat="1" applyFont="1" applyFill="1" applyBorder="1" applyAlignment="1">
      <alignment horizontal="center" vertical="center"/>
    </xf>
    <xf numFmtId="164" fontId="11" fillId="19" borderId="12" xfId="0" applyNumberFormat="1" applyFont="1" applyFill="1" applyBorder="1" applyAlignment="1">
      <alignment horizontal="center" vertical="center"/>
    </xf>
    <xf numFmtId="164" fontId="3" fillId="0" borderId="72" xfId="0" applyNumberFormat="1" applyFont="1" applyBorder="1" applyAlignment="1">
      <alignment vertical="center"/>
    </xf>
    <xf numFmtId="164" fontId="56" fillId="0" borderId="73" xfId="0" applyNumberFormat="1" applyFont="1" applyBorder="1" applyAlignment="1">
      <alignment vertical="center"/>
    </xf>
    <xf numFmtId="164" fontId="3" fillId="0" borderId="25" xfId="0" applyNumberFormat="1" applyFont="1" applyFill="1" applyBorder="1" applyAlignment="1">
      <alignment vertical="center"/>
    </xf>
    <xf numFmtId="164" fontId="56" fillId="0" borderId="26" xfId="0" applyNumberFormat="1" applyFont="1" applyFill="1" applyBorder="1" applyAlignment="1">
      <alignment vertical="center"/>
    </xf>
    <xf numFmtId="164" fontId="3" fillId="0" borderId="46" xfId="0" applyNumberFormat="1" applyFont="1" applyFill="1" applyBorder="1" applyAlignment="1">
      <alignment vertical="center"/>
    </xf>
    <xf numFmtId="164" fontId="56" fillId="0" borderId="47" xfId="0" applyNumberFormat="1" applyFont="1" applyFill="1" applyBorder="1" applyAlignment="1">
      <alignment vertical="center"/>
    </xf>
    <xf numFmtId="3" fontId="9" fillId="20" borderId="23" xfId="0" applyNumberFormat="1" applyFont="1" applyFill="1" applyBorder="1" applyAlignment="1">
      <alignment vertical="center"/>
    </xf>
    <xf numFmtId="164" fontId="14" fillId="19" borderId="14" xfId="0" applyNumberFormat="1" applyFont="1" applyFill="1" applyBorder="1" applyAlignment="1">
      <alignment horizontal="center" wrapText="1"/>
    </xf>
    <xf numFmtId="164" fontId="11" fillId="24" borderId="0" xfId="0" applyNumberFormat="1" applyFont="1" applyFill="1" applyBorder="1" applyAlignment="1">
      <alignment vertical="center"/>
    </xf>
    <xf numFmtId="164" fontId="3" fillId="24" borderId="0" xfId="0" applyNumberFormat="1" applyFont="1" applyFill="1" applyBorder="1" applyAlignment="1">
      <alignment vertical="center"/>
    </xf>
    <xf numFmtId="165" fontId="3" fillId="0" borderId="74" xfId="0" applyNumberFormat="1" applyFont="1" applyBorder="1" applyAlignment="1">
      <alignment vertical="center"/>
    </xf>
    <xf numFmtId="165" fontId="3" fillId="0" borderId="75" xfId="0" applyNumberFormat="1" applyFont="1" applyBorder="1" applyAlignment="1">
      <alignment vertical="center"/>
    </xf>
    <xf numFmtId="166" fontId="3" fillId="0" borderId="76" xfId="0" applyNumberFormat="1" applyFont="1" applyFill="1" applyBorder="1" applyAlignment="1">
      <alignment vertical="center"/>
    </xf>
    <xf numFmtId="166" fontId="3" fillId="0" borderId="74" xfId="0" applyNumberFormat="1" applyFont="1" applyFill="1" applyBorder="1" applyAlignment="1">
      <alignment vertical="center"/>
    </xf>
    <xf numFmtId="170" fontId="21" fillId="0" borderId="77" xfId="0" applyNumberFormat="1" applyFont="1" applyBorder="1" applyAlignment="1">
      <alignment vertical="center"/>
    </xf>
    <xf numFmtId="165" fontId="3" fillId="0" borderId="46" xfId="0" applyNumberFormat="1" applyFont="1" applyBorder="1" applyAlignment="1">
      <alignment vertical="center"/>
    </xf>
    <xf numFmtId="165" fontId="3" fillId="0" borderId="47" xfId="0" applyNumberFormat="1" applyFont="1" applyBorder="1" applyAlignment="1">
      <alignment vertical="center"/>
    </xf>
    <xf numFmtId="166" fontId="3" fillId="0" borderId="48" xfId="0" applyNumberFormat="1" applyFont="1" applyFill="1" applyBorder="1" applyAlignment="1">
      <alignment vertical="center"/>
    </xf>
    <xf numFmtId="166" fontId="3" fillId="0" borderId="46" xfId="0" applyNumberFormat="1" applyFont="1" applyFill="1" applyBorder="1" applyAlignment="1">
      <alignment vertical="center"/>
    </xf>
    <xf numFmtId="170" fontId="21" fillId="0" borderId="49" xfId="0" applyNumberFormat="1" applyFont="1" applyBorder="1" applyAlignment="1">
      <alignment vertical="center"/>
    </xf>
    <xf numFmtId="3" fontId="3" fillId="0" borderId="63" xfId="0" applyNumberFormat="1" applyFont="1" applyBorder="1"/>
    <xf numFmtId="164" fontId="8" fillId="0" borderId="0" xfId="0" applyNumberFormat="1" applyFont="1" applyAlignment="1">
      <alignment horizontal="left" vertical="center" wrapText="1"/>
    </xf>
    <xf numFmtId="164" fontId="8" fillId="0" borderId="0" xfId="0" applyNumberFormat="1" applyFont="1" applyBorder="1" applyAlignment="1">
      <alignment horizontal="left" vertical="center" wrapText="1"/>
    </xf>
    <xf numFmtId="164" fontId="9" fillId="19" borderId="11" xfId="0" applyNumberFormat="1" applyFont="1" applyFill="1" applyBorder="1" applyAlignment="1">
      <alignment horizontal="center" vertical="center"/>
    </xf>
    <xf numFmtId="164" fontId="9" fillId="19" borderId="12" xfId="0" applyNumberFormat="1" applyFont="1" applyFill="1" applyBorder="1" applyAlignment="1">
      <alignment horizontal="center" vertical="center"/>
    </xf>
    <xf numFmtId="164" fontId="9" fillId="19" borderId="13" xfId="0" applyNumberFormat="1" applyFont="1" applyFill="1" applyBorder="1" applyAlignment="1">
      <alignment horizontal="center" vertical="center"/>
    </xf>
    <xf numFmtId="165" fontId="3" fillId="0" borderId="75" xfId="0" applyNumberFormat="1" applyFont="1" applyFill="1" applyBorder="1" applyAlignment="1">
      <alignment vertical="center"/>
    </xf>
    <xf numFmtId="165" fontId="3" fillId="0" borderId="76" xfId="0" applyNumberFormat="1" applyFont="1" applyFill="1" applyBorder="1" applyAlignment="1">
      <alignment vertical="center"/>
    </xf>
    <xf numFmtId="176" fontId="3" fillId="0" borderId="77" xfId="0" applyNumberFormat="1" applyFont="1" applyFill="1" applyBorder="1" applyAlignment="1">
      <alignment vertical="center"/>
    </xf>
    <xf numFmtId="165" fontId="3" fillId="0" borderId="47" xfId="0" applyNumberFormat="1" applyFont="1" applyFill="1" applyBorder="1" applyAlignment="1">
      <alignment vertical="center"/>
    </xf>
    <xf numFmtId="165" fontId="3" fillId="0" borderId="48" xfId="0" applyNumberFormat="1" applyFont="1" applyFill="1" applyBorder="1" applyAlignment="1">
      <alignment vertical="center"/>
    </xf>
    <xf numFmtId="176" fontId="3" fillId="0" borderId="49" xfId="0" applyNumberFormat="1" applyFont="1" applyFill="1" applyBorder="1" applyAlignment="1">
      <alignment vertical="center"/>
    </xf>
    <xf numFmtId="165" fontId="3" fillId="0" borderId="73" xfId="0" applyNumberFormat="1" applyFont="1" applyFill="1" applyBorder="1" applyAlignment="1">
      <alignment vertical="center"/>
    </xf>
    <xf numFmtId="165" fontId="3" fillId="0" borderId="50" xfId="0" applyNumberFormat="1" applyFont="1" applyFill="1" applyBorder="1" applyAlignment="1">
      <alignment vertical="center"/>
    </xf>
    <xf numFmtId="166" fontId="3" fillId="0" borderId="72" xfId="0" applyNumberFormat="1" applyFont="1" applyFill="1" applyBorder="1" applyAlignment="1">
      <alignment vertical="center"/>
    </xf>
    <xf numFmtId="176" fontId="3" fillId="0" borderId="51" xfId="0" applyNumberFormat="1" applyFont="1" applyFill="1" applyBorder="1" applyAlignment="1">
      <alignment vertical="center"/>
    </xf>
    <xf numFmtId="165" fontId="3" fillId="0" borderId="74" xfId="0" applyNumberFormat="1" applyFont="1" applyFill="1" applyBorder="1" applyAlignment="1">
      <alignment horizontal="centerContinuous" vertical="center"/>
    </xf>
    <xf numFmtId="165" fontId="3" fillId="0" borderId="75" xfId="0" applyNumberFormat="1" applyFont="1" applyFill="1" applyBorder="1" applyAlignment="1">
      <alignment horizontal="centerContinuous" vertical="center"/>
    </xf>
    <xf numFmtId="165" fontId="3" fillId="0" borderId="46" xfId="0" applyNumberFormat="1" applyFont="1" applyFill="1" applyBorder="1" applyAlignment="1">
      <alignment horizontal="centerContinuous" vertical="center"/>
    </xf>
    <xf numFmtId="165" fontId="3" fillId="0" borderId="47" xfId="0" applyNumberFormat="1" applyFont="1" applyFill="1" applyBorder="1" applyAlignment="1">
      <alignment horizontal="centerContinuous" vertical="center"/>
    </xf>
    <xf numFmtId="165" fontId="3" fillId="0" borderId="72" xfId="0" applyNumberFormat="1" applyFont="1" applyFill="1" applyBorder="1" applyAlignment="1">
      <alignment horizontal="centerContinuous" vertical="center"/>
    </xf>
    <xf numFmtId="165" fontId="3" fillId="0" borderId="73" xfId="0" applyNumberFormat="1" applyFont="1" applyFill="1" applyBorder="1" applyAlignment="1">
      <alignment horizontal="centerContinuous" vertical="center"/>
    </xf>
    <xf numFmtId="165" fontId="11" fillId="0" borderId="0" xfId="0" applyNumberFormat="1" applyFont="1" applyFill="1" applyBorder="1" applyAlignment="1">
      <alignment vertical="center"/>
    </xf>
    <xf numFmtId="165" fontId="11" fillId="0" borderId="34" xfId="0" applyNumberFormat="1" applyFont="1" applyFill="1" applyBorder="1" applyAlignment="1">
      <alignment vertical="center"/>
    </xf>
    <xf numFmtId="165" fontId="11" fillId="0" borderId="35" xfId="0" applyNumberFormat="1" applyFont="1" applyFill="1" applyBorder="1" applyAlignment="1">
      <alignment vertical="center"/>
    </xf>
    <xf numFmtId="165" fontId="11" fillId="0" borderId="40" xfId="0" applyNumberFormat="1" applyFont="1" applyFill="1" applyBorder="1" applyAlignment="1">
      <alignment vertical="center"/>
    </xf>
    <xf numFmtId="165" fontId="11" fillId="0" borderId="39" xfId="0" applyNumberFormat="1" applyFont="1" applyFill="1" applyBorder="1" applyAlignment="1">
      <alignment vertical="center"/>
    </xf>
    <xf numFmtId="165" fontId="11" fillId="0" borderId="19" xfId="0" applyNumberFormat="1" applyFont="1" applyFill="1" applyBorder="1" applyAlignment="1">
      <alignment vertical="center"/>
    </xf>
    <xf numFmtId="165" fontId="11" fillId="0" borderId="21" xfId="0" applyNumberFormat="1" applyFont="1" applyFill="1" applyBorder="1" applyAlignment="1">
      <alignment vertical="center"/>
    </xf>
    <xf numFmtId="164" fontId="9" fillId="23" borderId="9" xfId="0" applyNumberFormat="1" applyFont="1" applyFill="1" applyBorder="1" applyAlignment="1">
      <alignment vertical="center"/>
    </xf>
    <xf numFmtId="164" fontId="9" fillId="20" borderId="18" xfId="0" applyNumberFormat="1" applyFont="1" applyFill="1" applyBorder="1" applyAlignment="1">
      <alignment horizontal="center" vertical="center"/>
    </xf>
    <xf numFmtId="164" fontId="9" fillId="0" borderId="37" xfId="0" applyNumberFormat="1" applyFont="1" applyFill="1" applyBorder="1" applyAlignment="1">
      <alignment horizontal="centerContinuous" vertical="center"/>
    </xf>
    <xf numFmtId="164" fontId="9" fillId="0" borderId="40" xfId="0" applyNumberFormat="1" applyFont="1" applyFill="1" applyBorder="1" applyAlignment="1">
      <alignment horizontal="centerContinuous" vertical="center"/>
    </xf>
    <xf numFmtId="164" fontId="9" fillId="0" borderId="39" xfId="0" applyNumberFormat="1" applyFont="1" applyFill="1" applyBorder="1" applyAlignment="1">
      <alignment horizontal="centerContinuous" vertical="center"/>
    </xf>
    <xf numFmtId="164" fontId="3" fillId="0" borderId="10" xfId="0" applyNumberFormat="1" applyFont="1" applyFill="1" applyBorder="1" applyAlignment="1">
      <alignment vertical="center"/>
    </xf>
    <xf numFmtId="164" fontId="3" fillId="0" borderId="15" xfId="0" applyNumberFormat="1" applyFont="1" applyFill="1" applyBorder="1" applyAlignment="1">
      <alignment horizontal="right" vertical="center"/>
    </xf>
    <xf numFmtId="164" fontId="3" fillId="0" borderId="16" xfId="0" applyNumberFormat="1" applyFont="1" applyFill="1" applyBorder="1" applyAlignment="1">
      <alignment vertical="center"/>
    </xf>
    <xf numFmtId="164" fontId="3" fillId="0" borderId="17" xfId="0" applyNumberFormat="1" applyFont="1" applyFill="1" applyBorder="1" applyAlignment="1">
      <alignment vertical="center"/>
    </xf>
    <xf numFmtId="164" fontId="3" fillId="0" borderId="34" xfId="0" applyNumberFormat="1" applyFont="1" applyFill="1" applyBorder="1" applyAlignment="1">
      <alignment horizontal="left" vertical="center"/>
    </xf>
    <xf numFmtId="164" fontId="9" fillId="0" borderId="35" xfId="0" applyNumberFormat="1" applyFont="1" applyFill="1" applyBorder="1" applyAlignment="1">
      <alignment horizontal="centerContinuous" vertical="center"/>
    </xf>
    <xf numFmtId="164" fontId="3" fillId="0" borderId="38" xfId="0" applyNumberFormat="1" applyFont="1" applyFill="1" applyBorder="1" applyAlignment="1">
      <alignment horizontal="left" vertical="center"/>
    </xf>
    <xf numFmtId="164" fontId="3" fillId="0" borderId="9" xfId="0" applyNumberFormat="1" applyFont="1" applyFill="1" applyBorder="1" applyAlignment="1">
      <alignment vertical="center"/>
    </xf>
    <xf numFmtId="164" fontId="76" fillId="0" borderId="9" xfId="32" applyNumberFormat="1" applyFont="1" applyFill="1" applyBorder="1" applyAlignment="1" applyProtection="1">
      <alignment horizontal="left" vertical="center"/>
    </xf>
    <xf numFmtId="164" fontId="8" fillId="0" borderId="0" xfId="0" applyNumberFormat="1" applyFont="1" applyAlignment="1">
      <alignment horizontal="left" vertical="center" wrapText="1"/>
    </xf>
    <xf numFmtId="164" fontId="1" fillId="0" borderId="0" xfId="0" applyNumberFormat="1" applyFont="1" applyAlignment="1">
      <alignment horizontal="left" vertical="center" wrapText="1"/>
    </xf>
    <xf numFmtId="164" fontId="1" fillId="0" borderId="0" xfId="0" applyNumberFormat="1" applyFont="1" applyFill="1" applyAlignment="1">
      <alignment horizontal="left" vertical="center" wrapText="1"/>
    </xf>
    <xf numFmtId="164" fontId="7" fillId="0" borderId="0" xfId="0" applyNumberFormat="1" applyFont="1" applyFill="1" applyAlignment="1">
      <alignment horizontal="left" vertical="center" wrapText="1"/>
    </xf>
    <xf numFmtId="164" fontId="1" fillId="0" borderId="0" xfId="32" applyNumberFormat="1" applyFont="1" applyFill="1" applyBorder="1" applyAlignment="1" applyProtection="1">
      <alignment horizontal="left" vertical="center" wrapText="1"/>
    </xf>
    <xf numFmtId="164" fontId="7" fillId="0" borderId="0" xfId="32" applyNumberFormat="1" applyFont="1" applyFill="1" applyBorder="1" applyAlignment="1" applyProtection="1">
      <alignment horizontal="left" vertical="center" wrapText="1"/>
    </xf>
    <xf numFmtId="0" fontId="8" fillId="0" borderId="0" xfId="0" applyNumberFormat="1" applyFont="1" applyAlignment="1">
      <alignment horizontal="left" vertical="center" wrapText="1"/>
    </xf>
    <xf numFmtId="164" fontId="8" fillId="0" borderId="0" xfId="0" applyNumberFormat="1" applyFont="1" applyBorder="1" applyAlignment="1">
      <alignment horizontal="left" vertical="center" wrapText="1"/>
    </xf>
    <xf numFmtId="165" fontId="11" fillId="0" borderId="34" xfId="0" applyNumberFormat="1" applyFont="1" applyFill="1" applyBorder="1" applyAlignment="1">
      <alignment horizontal="left" vertical="center" wrapText="1"/>
    </xf>
    <xf numFmtId="0" fontId="0" fillId="0" borderId="35" xfId="0" applyBorder="1" applyAlignment="1">
      <alignment horizontal="left" vertical="center" wrapText="1"/>
    </xf>
    <xf numFmtId="0" fontId="0" fillId="0" borderId="40" xfId="0" applyBorder="1" applyAlignment="1">
      <alignment horizontal="left" vertical="center" wrapText="1"/>
    </xf>
    <xf numFmtId="165" fontId="11" fillId="0" borderId="28" xfId="0" applyNumberFormat="1" applyFont="1" applyFill="1" applyBorder="1" applyAlignment="1">
      <alignment horizontal="left" vertical="center" wrapText="1"/>
    </xf>
    <xf numFmtId="0" fontId="0" fillId="0" borderId="29" xfId="0" applyBorder="1" applyAlignment="1">
      <alignment horizontal="left" vertical="center" wrapText="1"/>
    </xf>
    <xf numFmtId="0" fontId="0" fillId="0" borderId="30" xfId="0" applyBorder="1" applyAlignment="1">
      <alignment horizontal="left" vertical="center" wrapText="1"/>
    </xf>
    <xf numFmtId="165" fontId="11" fillId="0" borderId="31" xfId="0" applyNumberFormat="1" applyFont="1" applyFill="1" applyBorder="1" applyAlignment="1">
      <alignment horizontal="left" vertical="center" wrapText="1"/>
    </xf>
    <xf numFmtId="0" fontId="0" fillId="0" borderId="36" xfId="0" applyBorder="1" applyAlignment="1">
      <alignment horizontal="left" vertical="center" wrapText="1"/>
    </xf>
    <xf numFmtId="0" fontId="0" fillId="0" borderId="41" xfId="0" applyBorder="1" applyAlignment="1">
      <alignment horizontal="left" vertical="center" wrapText="1"/>
    </xf>
    <xf numFmtId="164" fontId="63" fillId="0" borderId="0" xfId="0" applyNumberFormat="1" applyFont="1" applyAlignment="1">
      <alignment horizontal="center" vertical="center"/>
    </xf>
    <xf numFmtId="164" fontId="9" fillId="19" borderId="11" xfId="0" applyNumberFormat="1" applyFont="1" applyFill="1" applyBorder="1" applyAlignment="1">
      <alignment horizontal="center" vertical="center"/>
    </xf>
    <xf numFmtId="164" fontId="9" fillId="19" borderId="12" xfId="0" applyNumberFormat="1" applyFont="1" applyFill="1" applyBorder="1" applyAlignment="1">
      <alignment horizontal="center" vertical="center"/>
    </xf>
    <xf numFmtId="164" fontId="9" fillId="19" borderId="13" xfId="0" applyNumberFormat="1" applyFont="1" applyFill="1" applyBorder="1" applyAlignment="1">
      <alignment horizontal="center" vertical="center"/>
    </xf>
    <xf numFmtId="164" fontId="3" fillId="0" borderId="31" xfId="0" applyNumberFormat="1" applyFont="1" applyBorder="1" applyAlignment="1">
      <alignment horizontal="center" vertical="center"/>
    </xf>
    <xf numFmtId="164" fontId="3" fillId="0" borderId="41" xfId="0" applyNumberFormat="1" applyFont="1" applyBorder="1" applyAlignment="1">
      <alignment horizontal="center" vertical="center"/>
    </xf>
    <xf numFmtId="3" fontId="9" fillId="21" borderId="13" xfId="0" applyNumberFormat="1" applyFont="1" applyFill="1" applyBorder="1" applyAlignment="1">
      <alignment horizontal="center" vertical="center"/>
    </xf>
    <xf numFmtId="3" fontId="9" fillId="21" borderId="12" xfId="0" applyNumberFormat="1" applyFont="1" applyFill="1" applyBorder="1" applyAlignment="1">
      <alignment horizontal="center" vertical="center"/>
    </xf>
    <xf numFmtId="3" fontId="3" fillId="0" borderId="34" xfId="0" applyNumberFormat="1" applyFont="1" applyBorder="1" applyAlignment="1">
      <alignment horizontal="center" vertical="center"/>
    </xf>
    <xf numFmtId="3" fontId="3" fillId="0" borderId="40" xfId="0" applyNumberFormat="1" applyFont="1" applyBorder="1" applyAlignment="1">
      <alignment horizontal="center" vertical="center"/>
    </xf>
    <xf numFmtId="3" fontId="3" fillId="0" borderId="31" xfId="0" applyNumberFormat="1" applyFont="1" applyBorder="1" applyAlignment="1">
      <alignment horizontal="center" vertical="center"/>
    </xf>
    <xf numFmtId="3" fontId="3" fillId="0" borderId="41" xfId="0" applyNumberFormat="1" applyFont="1" applyBorder="1" applyAlignment="1">
      <alignment horizontal="center" vertical="center"/>
    </xf>
    <xf numFmtId="164" fontId="3" fillId="0" borderId="34" xfId="0" applyNumberFormat="1" applyFont="1" applyBorder="1" applyAlignment="1">
      <alignment horizontal="center" vertical="center"/>
    </xf>
    <xf numFmtId="164" fontId="3" fillId="0" borderId="40" xfId="0" applyNumberFormat="1" applyFont="1" applyBorder="1" applyAlignment="1">
      <alignment horizontal="center" vertical="center"/>
    </xf>
  </cellXfs>
  <cellStyles count="57">
    <cellStyle name="20% - Énfasis1 2" xfId="1"/>
    <cellStyle name="20% - Énfasis2 2" xfId="2"/>
    <cellStyle name="20% - Énfasis3 2" xfId="3"/>
    <cellStyle name="20% - Énfasis4 2" xfId="4"/>
    <cellStyle name="20% - Énfasis5 2" xfId="5"/>
    <cellStyle name="20% - Énfasis6 2" xfId="6"/>
    <cellStyle name="40% - Énfasis1 2" xfId="7"/>
    <cellStyle name="40% - Énfasis2 2" xfId="8"/>
    <cellStyle name="40% - Énfasis3 2" xfId="9"/>
    <cellStyle name="40% - Énfasis4 2" xfId="10"/>
    <cellStyle name="40% - Énfasis5 2" xfId="11"/>
    <cellStyle name="40% - Énfasis6 2" xfId="12"/>
    <cellStyle name="60% - Énfasis1 2" xfId="13"/>
    <cellStyle name="60% - Énfasis2 2" xfId="14"/>
    <cellStyle name="60% - Énfasis3 2" xfId="15"/>
    <cellStyle name="60% - Énfasis4 2" xfId="16"/>
    <cellStyle name="60% - Énfasis5 2" xfId="17"/>
    <cellStyle name="60% - Énfasis6 2" xfId="18"/>
    <cellStyle name="Buena 2" xfId="19"/>
    <cellStyle name="Cálculo 2" xfId="20"/>
    <cellStyle name="Celda de comprobación 2" xfId="21"/>
    <cellStyle name="Celda vinculada 2" xfId="22"/>
    <cellStyle name="Diseño" xfId="23"/>
    <cellStyle name="Encabezado 4 2" xfId="24"/>
    <cellStyle name="Énfasis1 2" xfId="25"/>
    <cellStyle name="Énfasis2 2" xfId="26"/>
    <cellStyle name="Énfasis3 2" xfId="27"/>
    <cellStyle name="Énfasis4 2" xfId="28"/>
    <cellStyle name="Énfasis5 2" xfId="29"/>
    <cellStyle name="Énfasis6 2" xfId="30"/>
    <cellStyle name="Entrada 2" xfId="31"/>
    <cellStyle name="Euro" xfId="50"/>
    <cellStyle name="Hipervínculo" xfId="32" builtinId="8"/>
    <cellStyle name="Hipervínculo 2" xfId="33"/>
    <cellStyle name="Hipervínculo 2 2" xfId="54"/>
    <cellStyle name="Incorrecto 2" xfId="34"/>
    <cellStyle name="Neutral 2" xfId="35"/>
    <cellStyle name="Normal" xfId="0" builtinId="0"/>
    <cellStyle name="Normal 2" xfId="36"/>
    <cellStyle name="Normal 2 2" xfId="53"/>
    <cellStyle name="Normal 3" xfId="37"/>
    <cellStyle name="Normal 3 2" xfId="55"/>
    <cellStyle name="Normal 4" xfId="38"/>
    <cellStyle name="Normal 4 2" xfId="56"/>
    <cellStyle name="Normal 5" xfId="52"/>
    <cellStyle name="Normal_Terminación" xfId="39"/>
    <cellStyle name="NormalV" xfId="40"/>
    <cellStyle name="Notas 2" xfId="41"/>
    <cellStyle name="Porcentaje 2" xfId="51"/>
    <cellStyle name="Salida 2" xfId="42"/>
    <cellStyle name="Texto de advertencia 2" xfId="43"/>
    <cellStyle name="Texto explicativo 2" xfId="44"/>
    <cellStyle name="Título 1 2" xfId="45"/>
    <cellStyle name="Título 2 2" xfId="46"/>
    <cellStyle name="Título 3 2" xfId="47"/>
    <cellStyle name="Título 4" xfId="48"/>
    <cellStyle name="Total 2" xfId="4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808080"/>
      <rgbColor rgb="00B2B2B2"/>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748EA9"/>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DDDDDD"/>
      <rgbColor rgb="00003366"/>
      <rgbColor rgb="00339966"/>
      <rgbColor rgb="00003300"/>
      <rgbColor rgb="00333300"/>
      <rgbColor rgb="00993300"/>
      <rgbColor rgb="00993366"/>
      <rgbColor rgb="00333399"/>
      <rgbColor rgb="00333333"/>
    </indexedColors>
    <mruColors>
      <color rgb="FF808080"/>
      <color rgb="FF969696"/>
      <color rgb="FF000080"/>
      <color rgb="FF003366"/>
      <color rgb="FFB2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gt;&gt;INDICE&lt;&lt;'!A1"/></Relationships>
</file>

<file path=xl/drawings/_rels/drawing3.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gt;&gt;INDICE&lt;&lt;'!A1"/></Relationships>
</file>

<file path=xl/drawings/_rels/drawing4.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gt;&gt;INDICE&lt;&lt;'!A1"/></Relationships>
</file>

<file path=xl/drawings/_rels/drawing5.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2.png"/><Relationship Id="rId1" Type="http://schemas.openxmlformats.org/officeDocument/2006/relationships/hyperlink" Target="#'&gt;&gt;INDICE&lt;&lt;'!A1"/></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gt;&gt;INDICE&lt;&lt;'!A1"/><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gt;&gt;INDICE&lt;&lt;'!A1"/></Relationships>
</file>

<file path=xl/drawings/_rels/drawing8.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gt;&gt;INDICE&lt;&lt;'!A1"/></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6</xdr:col>
      <xdr:colOff>581891</xdr:colOff>
      <xdr:row>4</xdr:row>
      <xdr:rowOff>6927</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xdr:colOff>
      <xdr:row>10</xdr:row>
      <xdr:rowOff>1</xdr:rowOff>
    </xdr:from>
    <xdr:to>
      <xdr:col>13</xdr:col>
      <xdr:colOff>0</xdr:colOff>
      <xdr:row>12</xdr:row>
      <xdr:rowOff>1</xdr:rowOff>
    </xdr:to>
    <xdr:sp macro="" textlink="">
      <xdr:nvSpPr>
        <xdr:cNvPr id="8194" name="Text Box 2"/>
        <xdr:cNvSpPr txBox="1">
          <a:spLocks noChangeArrowheads="1"/>
        </xdr:cNvSpPr>
      </xdr:nvSpPr>
      <xdr:spPr bwMode="auto">
        <a:xfrm>
          <a:off x="1143001" y="1905001"/>
          <a:ext cx="5124449"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a:t>
          </a:r>
          <a:r>
            <a:rPr lang="es-ES" sz="1000" b="0" i="0" u="none" strike="noStrike" baseline="0">
              <a:solidFill>
                <a:srgbClr val="000000"/>
              </a:solidFill>
              <a:latin typeface="Arial"/>
              <a:cs typeface="Arial"/>
            </a:rPr>
            <a:t> Violencia sobre la mujer. Asuntos penales ingresados por partidos judiciales. Bizkaia. Evolución 2013-2024.</a:t>
          </a:r>
        </a:p>
      </xdr:txBody>
    </xdr:sp>
    <xdr:clientData/>
  </xdr:twoCellAnchor>
  <xdr:twoCellAnchor>
    <xdr:from>
      <xdr:col>1</xdr:col>
      <xdr:colOff>380999</xdr:colOff>
      <xdr:row>24</xdr:row>
      <xdr:rowOff>19051</xdr:rowOff>
    </xdr:from>
    <xdr:to>
      <xdr:col>13</xdr:col>
      <xdr:colOff>1</xdr:colOff>
      <xdr:row>26</xdr:row>
      <xdr:rowOff>1</xdr:rowOff>
    </xdr:to>
    <xdr:sp macro="" textlink="">
      <xdr:nvSpPr>
        <xdr:cNvPr id="8217" name="Text Box 25"/>
        <xdr:cNvSpPr txBox="1">
          <a:spLocks noChangeArrowheads="1"/>
        </xdr:cNvSpPr>
      </xdr:nvSpPr>
      <xdr:spPr bwMode="auto">
        <a:xfrm>
          <a:off x="1142999" y="4410076"/>
          <a:ext cx="5124452" cy="3810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2.</a:t>
          </a:r>
          <a:r>
            <a:rPr lang="es-ES" sz="1000" b="0" i="0" u="none" strike="noStrike" baseline="0">
              <a:solidFill>
                <a:srgbClr val="000000"/>
              </a:solidFill>
              <a:latin typeface="Arial"/>
              <a:cs typeface="Arial"/>
            </a:rPr>
            <a:t> Violencia sobre la mujer. Asuntos civiles ingresados por partidos judiciales. Bizkaia. Evolución 2013-2024.                                     </a:t>
          </a:r>
        </a:p>
      </xdr:txBody>
    </xdr:sp>
    <xdr:clientData/>
  </xdr:twoCellAnchor>
  <xdr:twoCellAnchor>
    <xdr:from>
      <xdr:col>2</xdr:col>
      <xdr:colOff>0</xdr:colOff>
      <xdr:row>38</xdr:row>
      <xdr:rowOff>0</xdr:rowOff>
    </xdr:from>
    <xdr:to>
      <xdr:col>14</xdr:col>
      <xdr:colOff>0</xdr:colOff>
      <xdr:row>39</xdr:row>
      <xdr:rowOff>28575</xdr:rowOff>
    </xdr:to>
    <xdr:sp macro="" textlink="">
      <xdr:nvSpPr>
        <xdr:cNvPr id="8218" name="Text Box 26"/>
        <xdr:cNvSpPr txBox="1">
          <a:spLocks noChangeArrowheads="1"/>
        </xdr:cNvSpPr>
      </xdr:nvSpPr>
      <xdr:spPr bwMode="auto">
        <a:xfrm>
          <a:off x="1143000" y="6877050"/>
          <a:ext cx="5753100" cy="2286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3</a:t>
          </a:r>
          <a:r>
            <a:rPr lang="es-ES" sz="1000" b="0" i="0" u="none" strike="noStrike" baseline="0">
              <a:solidFill>
                <a:srgbClr val="000000"/>
              </a:solidFill>
              <a:latin typeface="Arial"/>
              <a:cs typeface="Arial"/>
            </a:rPr>
            <a:t>. Violencia sobre la mujer. Denuncias y renuncias por partido judicial. Bizkaia. 2024.</a:t>
          </a:r>
        </a:p>
      </xdr:txBody>
    </xdr:sp>
    <xdr:clientData/>
  </xdr:twoCellAnchor>
  <xdr:twoCellAnchor>
    <xdr:from>
      <xdr:col>2</xdr:col>
      <xdr:colOff>0</xdr:colOff>
      <xdr:row>49</xdr:row>
      <xdr:rowOff>0</xdr:rowOff>
    </xdr:from>
    <xdr:to>
      <xdr:col>14</xdr:col>
      <xdr:colOff>0</xdr:colOff>
      <xdr:row>50</xdr:row>
      <xdr:rowOff>0</xdr:rowOff>
    </xdr:to>
    <xdr:sp macro="" textlink="">
      <xdr:nvSpPr>
        <xdr:cNvPr id="8219" name="Text Box 27"/>
        <xdr:cNvSpPr txBox="1">
          <a:spLocks noChangeArrowheads="1"/>
        </xdr:cNvSpPr>
      </xdr:nvSpPr>
      <xdr:spPr bwMode="auto">
        <a:xfrm>
          <a:off x="1143000" y="9525000"/>
          <a:ext cx="5753100"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4</a:t>
          </a:r>
          <a:r>
            <a:rPr lang="es-ES" sz="1000" b="0" i="0" u="none" strike="noStrike" baseline="0">
              <a:solidFill>
                <a:srgbClr val="000000"/>
              </a:solidFill>
              <a:latin typeface="Arial"/>
              <a:cs typeface="Arial"/>
            </a:rPr>
            <a:t>. Violencia sobre la mujer. Denuncias recibidas por agente denunciante. Bizkaia. 2024.</a:t>
          </a:r>
        </a:p>
      </xdr:txBody>
    </xdr:sp>
    <xdr:clientData/>
  </xdr:twoCellAnchor>
  <xdr:twoCellAnchor>
    <xdr:from>
      <xdr:col>2</xdr:col>
      <xdr:colOff>0</xdr:colOff>
      <xdr:row>63</xdr:row>
      <xdr:rowOff>0</xdr:rowOff>
    </xdr:from>
    <xdr:to>
      <xdr:col>13</xdr:col>
      <xdr:colOff>0</xdr:colOff>
      <xdr:row>64</xdr:row>
      <xdr:rowOff>0</xdr:rowOff>
    </xdr:to>
    <xdr:sp macro="" textlink="">
      <xdr:nvSpPr>
        <xdr:cNvPr id="8220" name="Text Box 28"/>
        <xdr:cNvSpPr txBox="1">
          <a:spLocks noChangeArrowheads="1"/>
        </xdr:cNvSpPr>
      </xdr:nvSpPr>
      <xdr:spPr bwMode="auto">
        <a:xfrm>
          <a:off x="990600" y="12287250"/>
          <a:ext cx="6057900"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5</a:t>
          </a:r>
          <a:r>
            <a:rPr lang="es-ES" sz="1000" b="0" i="0" u="none" strike="noStrike" baseline="0">
              <a:solidFill>
                <a:srgbClr val="000000"/>
              </a:solidFill>
              <a:latin typeface="Arial"/>
              <a:cs typeface="Arial"/>
            </a:rPr>
            <a:t>. Violencia sobre la mujer. Órdenes de Protección. Bizkaia. 2024.</a:t>
          </a:r>
        </a:p>
      </xdr:txBody>
    </xdr:sp>
    <xdr:clientData/>
  </xdr:twoCellAnchor>
  <xdr:twoCellAnchor>
    <xdr:from>
      <xdr:col>2</xdr:col>
      <xdr:colOff>0</xdr:colOff>
      <xdr:row>74</xdr:row>
      <xdr:rowOff>0</xdr:rowOff>
    </xdr:from>
    <xdr:to>
      <xdr:col>13</xdr:col>
      <xdr:colOff>0</xdr:colOff>
      <xdr:row>76</xdr:row>
      <xdr:rowOff>0</xdr:rowOff>
    </xdr:to>
    <xdr:sp macro="" textlink="">
      <xdr:nvSpPr>
        <xdr:cNvPr id="8221" name="Text Box 29"/>
        <xdr:cNvSpPr txBox="1">
          <a:spLocks noChangeArrowheads="1"/>
        </xdr:cNvSpPr>
      </xdr:nvSpPr>
      <xdr:spPr bwMode="auto">
        <a:xfrm>
          <a:off x="1143000" y="14249400"/>
          <a:ext cx="58102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6. </a:t>
          </a:r>
          <a:r>
            <a:rPr lang="es-ES" sz="1000" b="0" i="0" u="none" strike="noStrike" baseline="0">
              <a:solidFill>
                <a:srgbClr val="000000"/>
              </a:solidFill>
              <a:latin typeface="Arial"/>
              <a:cs typeface="Arial"/>
            </a:rPr>
            <a:t>Violencia sobre la mujer. Órdenes de Protección por relación de parentesco o afectividad con la persona agresora. Bizkaia. 2024.</a:t>
          </a:r>
        </a:p>
      </xdr:txBody>
    </xdr:sp>
    <xdr:clientData/>
  </xdr:twoCellAnchor>
  <xdr:twoCellAnchor>
    <xdr:from>
      <xdr:col>2</xdr:col>
      <xdr:colOff>0</xdr:colOff>
      <xdr:row>85</xdr:row>
      <xdr:rowOff>0</xdr:rowOff>
    </xdr:from>
    <xdr:to>
      <xdr:col>13</xdr:col>
      <xdr:colOff>9525</xdr:colOff>
      <xdr:row>87</xdr:row>
      <xdr:rowOff>0</xdr:rowOff>
    </xdr:to>
    <xdr:sp macro="" textlink="">
      <xdr:nvSpPr>
        <xdr:cNvPr id="8222" name="Text Box 30"/>
        <xdr:cNvSpPr txBox="1">
          <a:spLocks noChangeArrowheads="1"/>
        </xdr:cNvSpPr>
      </xdr:nvSpPr>
      <xdr:spPr bwMode="auto">
        <a:xfrm>
          <a:off x="1143000" y="16335375"/>
          <a:ext cx="582930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7</a:t>
          </a:r>
          <a:r>
            <a:rPr lang="es-ES" sz="1000" b="0" i="0" u="none" strike="noStrike" baseline="0">
              <a:solidFill>
                <a:srgbClr val="000000"/>
              </a:solidFill>
              <a:latin typeface="Arial"/>
              <a:cs typeface="Arial"/>
            </a:rPr>
            <a:t>. Violencia sobre la mujer. Órdenes de Protección por partido judicial según nacionalidad víctima/denunciado. Bizkaia. 2024.</a:t>
          </a:r>
        </a:p>
      </xdr:txBody>
    </xdr:sp>
    <xdr:clientData/>
  </xdr:twoCellAnchor>
  <xdr:twoCellAnchor>
    <xdr:from>
      <xdr:col>2</xdr:col>
      <xdr:colOff>0</xdr:colOff>
      <xdr:row>99</xdr:row>
      <xdr:rowOff>0</xdr:rowOff>
    </xdr:from>
    <xdr:to>
      <xdr:col>14</xdr:col>
      <xdr:colOff>0</xdr:colOff>
      <xdr:row>100</xdr:row>
      <xdr:rowOff>0</xdr:rowOff>
    </xdr:to>
    <xdr:sp macro="" textlink="">
      <xdr:nvSpPr>
        <xdr:cNvPr id="8223" name="Text Box 31"/>
        <xdr:cNvSpPr txBox="1">
          <a:spLocks noChangeArrowheads="1"/>
        </xdr:cNvSpPr>
      </xdr:nvSpPr>
      <xdr:spPr bwMode="auto">
        <a:xfrm>
          <a:off x="1143000" y="19726275"/>
          <a:ext cx="5753100"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8</a:t>
          </a:r>
          <a:r>
            <a:rPr lang="es-ES" sz="1000" b="0" i="0" u="none" strike="noStrike" baseline="0">
              <a:solidFill>
                <a:srgbClr val="000000"/>
              </a:solidFill>
              <a:latin typeface="Arial"/>
              <a:cs typeface="Arial"/>
            </a:rPr>
            <a:t>. Violencia sobre la mujer. Delitos ingresados por tipo según trimestre. Bizkaia. 2024.</a:t>
          </a:r>
        </a:p>
      </xdr:txBody>
    </xdr:sp>
    <xdr:clientData/>
  </xdr:twoCellAnchor>
  <xdr:twoCellAnchor>
    <xdr:from>
      <xdr:col>2</xdr:col>
      <xdr:colOff>0</xdr:colOff>
      <xdr:row>119</xdr:row>
      <xdr:rowOff>0</xdr:rowOff>
    </xdr:from>
    <xdr:to>
      <xdr:col>13</xdr:col>
      <xdr:colOff>0</xdr:colOff>
      <xdr:row>121</xdr:row>
      <xdr:rowOff>0</xdr:rowOff>
    </xdr:to>
    <xdr:sp macro="" textlink="">
      <xdr:nvSpPr>
        <xdr:cNvPr id="8227" name="Text Box 35"/>
        <xdr:cNvSpPr txBox="1">
          <a:spLocks noChangeArrowheads="1"/>
        </xdr:cNvSpPr>
      </xdr:nvSpPr>
      <xdr:spPr bwMode="auto">
        <a:xfrm>
          <a:off x="1143000" y="24031575"/>
          <a:ext cx="51244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9</a:t>
          </a:r>
          <a:r>
            <a:rPr lang="es-ES" sz="1000" b="0" i="0" u="none" strike="noStrike" baseline="0">
              <a:solidFill>
                <a:srgbClr val="000000"/>
              </a:solidFill>
              <a:latin typeface="Arial"/>
              <a:cs typeface="Arial"/>
            </a:rPr>
            <a:t>. Violencia sobre la mujer. Resumen por tipos de delitos leves ingresados según trimestre. Bizkaia. 2024.</a:t>
          </a:r>
        </a:p>
      </xdr:txBody>
    </xdr:sp>
    <xdr:clientData/>
  </xdr:twoCellAnchor>
  <xdr:twoCellAnchor>
    <xdr:from>
      <xdr:col>2</xdr:col>
      <xdr:colOff>0</xdr:colOff>
      <xdr:row>129</xdr:row>
      <xdr:rowOff>76200</xdr:rowOff>
    </xdr:from>
    <xdr:to>
      <xdr:col>12</xdr:col>
      <xdr:colOff>323850</xdr:colOff>
      <xdr:row>131</xdr:row>
      <xdr:rowOff>0</xdr:rowOff>
    </xdr:to>
    <xdr:sp macro="" textlink="">
      <xdr:nvSpPr>
        <xdr:cNvPr id="20870" name="Text Box 36"/>
        <xdr:cNvSpPr txBox="1">
          <a:spLocks noChangeArrowheads="1"/>
        </xdr:cNvSpPr>
      </xdr:nvSpPr>
      <xdr:spPr bwMode="auto">
        <a:xfrm>
          <a:off x="990600" y="25450800"/>
          <a:ext cx="5524500" cy="3238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10</a:t>
          </a:r>
          <a:r>
            <a:rPr lang="es-ES" sz="1000" b="0" i="0" u="none" strike="noStrike" baseline="0">
              <a:solidFill>
                <a:srgbClr val="000000"/>
              </a:solidFill>
              <a:latin typeface="Arial"/>
              <a:cs typeface="Arial"/>
            </a:rPr>
            <a:t>. Violencia sobre la mujer. Personas enjuiciadas por resolución según nacionalidad. Bizkaia. 2024. </a:t>
          </a:r>
        </a:p>
      </xdr:txBody>
    </xdr:sp>
    <xdr:clientData/>
  </xdr:twoCellAnchor>
  <xdr:twoCellAnchor>
    <xdr:from>
      <xdr:col>1</xdr:col>
      <xdr:colOff>380999</xdr:colOff>
      <xdr:row>139</xdr:row>
      <xdr:rowOff>0</xdr:rowOff>
    </xdr:from>
    <xdr:to>
      <xdr:col>13</xdr:col>
      <xdr:colOff>0</xdr:colOff>
      <xdr:row>141</xdr:row>
      <xdr:rowOff>0</xdr:rowOff>
    </xdr:to>
    <xdr:sp macro="" textlink="">
      <xdr:nvSpPr>
        <xdr:cNvPr id="8229" name="Text Box 37"/>
        <xdr:cNvSpPr txBox="1">
          <a:spLocks noChangeArrowheads="1"/>
        </xdr:cNvSpPr>
      </xdr:nvSpPr>
      <xdr:spPr bwMode="auto">
        <a:xfrm>
          <a:off x="1142999" y="27603450"/>
          <a:ext cx="5124451"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11</a:t>
          </a:r>
          <a:r>
            <a:rPr lang="es-ES" sz="1000" b="0" i="0" u="none" strike="noStrike" baseline="0">
              <a:solidFill>
                <a:srgbClr val="000000"/>
              </a:solidFill>
              <a:latin typeface="Arial"/>
              <a:cs typeface="Arial"/>
            </a:rPr>
            <a:t>. Violencia sobre la mujer. Terminación de los procedimientos por trimestre según forma (%). Bizkaia. 2024.</a:t>
          </a:r>
        </a:p>
      </xdr:txBody>
    </xdr:sp>
    <xdr:clientData/>
  </xdr:twoCellAnchor>
  <xdr:twoCellAnchor>
    <xdr:from>
      <xdr:col>3</xdr:col>
      <xdr:colOff>0</xdr:colOff>
      <xdr:row>54</xdr:row>
      <xdr:rowOff>0</xdr:rowOff>
    </xdr:from>
    <xdr:to>
      <xdr:col>3</xdr:col>
      <xdr:colOff>790575</xdr:colOff>
      <xdr:row>57</xdr:row>
      <xdr:rowOff>0</xdr:rowOff>
    </xdr:to>
    <xdr:sp macro="" textlink="">
      <xdr:nvSpPr>
        <xdr:cNvPr id="8230" name="Text Box 38"/>
        <xdr:cNvSpPr txBox="1">
          <a:spLocks noChangeArrowheads="1"/>
        </xdr:cNvSpPr>
      </xdr:nvSpPr>
      <xdr:spPr bwMode="auto">
        <a:xfrm>
          <a:off x="1371600" y="10487025"/>
          <a:ext cx="790575" cy="6000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900" b="0" i="0" u="none" strike="noStrike" baseline="0">
              <a:solidFill>
                <a:srgbClr val="000000"/>
              </a:solidFill>
              <a:latin typeface="Arial"/>
              <a:cs typeface="Arial"/>
            </a:rPr>
            <a:t>Atestados</a:t>
          </a:r>
        </a:p>
        <a:p>
          <a:pPr algn="ctr" rtl="0">
            <a:defRPr sz="1000"/>
          </a:pPr>
          <a:r>
            <a:rPr lang="es-ES" sz="900" b="0" i="0" u="none" strike="noStrike" baseline="0">
              <a:solidFill>
                <a:srgbClr val="000000"/>
              </a:solidFill>
              <a:latin typeface="Arial"/>
              <a:cs typeface="Arial"/>
            </a:rPr>
            <a:t>Policiales</a:t>
          </a:r>
        </a:p>
      </xdr:txBody>
    </xdr:sp>
    <xdr:clientData/>
  </xdr:twoCellAnchor>
  <xdr:twoCellAnchor editAs="oneCell">
    <xdr:from>
      <xdr:col>0</xdr:col>
      <xdr:colOff>228600</xdr:colOff>
      <xdr:row>1</xdr:row>
      <xdr:rowOff>94275</xdr:rowOff>
    </xdr:from>
    <xdr:to>
      <xdr:col>1</xdr:col>
      <xdr:colOff>142208</xdr:colOff>
      <xdr:row>3</xdr:row>
      <xdr:rowOff>62843</xdr:rowOff>
    </xdr:to>
    <xdr:pic>
      <xdr:nvPicPr>
        <xdr:cNvPr id="24" name="23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295142"/>
          <a:ext cx="674960" cy="273109"/>
        </a:xfrm>
        <a:prstGeom prst="rect">
          <a:avLst/>
        </a:prstGeom>
      </xdr:spPr>
    </xdr:pic>
    <xdr:clientData/>
  </xdr:twoCellAnchor>
  <xdr:twoCellAnchor editAs="oneCell">
    <xdr:from>
      <xdr:col>2</xdr:col>
      <xdr:colOff>0</xdr:colOff>
      <xdr:row>1</xdr:row>
      <xdr:rowOff>0</xdr:rowOff>
    </xdr:from>
    <xdr:to>
      <xdr:col>3</xdr:col>
      <xdr:colOff>1572491</xdr:colOff>
      <xdr:row>4</xdr:row>
      <xdr:rowOff>6927</xdr:rowOff>
    </xdr:to>
    <xdr:pic>
      <xdr:nvPicPr>
        <xdr:cNvPr id="2" name="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10</xdr:row>
      <xdr:rowOff>0</xdr:rowOff>
    </xdr:from>
    <xdr:to>
      <xdr:col>19</xdr:col>
      <xdr:colOff>0</xdr:colOff>
      <xdr:row>11</xdr:row>
      <xdr:rowOff>0</xdr:rowOff>
    </xdr:to>
    <xdr:sp macro="" textlink="">
      <xdr:nvSpPr>
        <xdr:cNvPr id="15" name="Text Box 37"/>
        <xdr:cNvSpPr txBox="1">
          <a:spLocks noChangeArrowheads="1"/>
        </xdr:cNvSpPr>
      </xdr:nvSpPr>
      <xdr:spPr bwMode="auto">
        <a:xfrm>
          <a:off x="1143000" y="1905000"/>
          <a:ext cx="7115175"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ctr" upright="1"/>
        <a:lstStyle/>
        <a:p>
          <a:pPr algn="l" rtl="0">
            <a:defRPr sz="1000"/>
          </a:pPr>
          <a:r>
            <a:rPr lang="es-ES" sz="1000" b="1" i="0" u="none" strike="noStrike" baseline="0">
              <a:solidFill>
                <a:srgbClr val="000000"/>
              </a:solidFill>
              <a:latin typeface="Arial"/>
              <a:cs typeface="Arial"/>
            </a:rPr>
            <a:t>Tabla 1</a:t>
          </a:r>
          <a:r>
            <a:rPr lang="es-ES" sz="1000" b="0" i="0" u="none" strike="noStrike" baseline="0">
              <a:solidFill>
                <a:srgbClr val="000000"/>
              </a:solidFill>
              <a:latin typeface="Arial"/>
              <a:cs typeface="Arial"/>
            </a:rPr>
            <a:t>. Violencia sobre la mujer. Medidas judiciales de protección y seguridad de menores víctimas. Bizkaia.</a:t>
          </a:r>
        </a:p>
      </xdr:txBody>
    </xdr:sp>
    <xdr:clientData/>
  </xdr:twoCellAnchor>
  <xdr:twoCellAnchor>
    <xdr:from>
      <xdr:col>2</xdr:col>
      <xdr:colOff>0</xdr:colOff>
      <xdr:row>32</xdr:row>
      <xdr:rowOff>0</xdr:rowOff>
    </xdr:from>
    <xdr:to>
      <xdr:col>21</xdr:col>
      <xdr:colOff>0</xdr:colOff>
      <xdr:row>33</xdr:row>
      <xdr:rowOff>0</xdr:rowOff>
    </xdr:to>
    <xdr:sp macro="" textlink="">
      <xdr:nvSpPr>
        <xdr:cNvPr id="16" name="Text Box 37"/>
        <xdr:cNvSpPr txBox="1">
          <a:spLocks noChangeArrowheads="1"/>
        </xdr:cNvSpPr>
      </xdr:nvSpPr>
      <xdr:spPr bwMode="auto">
        <a:xfrm>
          <a:off x="1143000" y="6229350"/>
          <a:ext cx="8048625"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ctr" upright="1"/>
        <a:lstStyle/>
        <a:p>
          <a:pPr algn="l" rtl="0">
            <a:defRPr sz="1000"/>
          </a:pPr>
          <a:r>
            <a:rPr lang="es-ES" sz="1000" b="1" i="0" u="none" strike="noStrike" baseline="0">
              <a:solidFill>
                <a:srgbClr val="000000"/>
              </a:solidFill>
              <a:latin typeface="Arial"/>
              <a:cs typeface="Arial"/>
            </a:rPr>
            <a:t>Tabla 2</a:t>
          </a:r>
          <a:r>
            <a:rPr lang="es-ES" sz="1000" b="0" i="0" u="none" strike="noStrike" baseline="0">
              <a:solidFill>
                <a:srgbClr val="000000"/>
              </a:solidFill>
              <a:latin typeface="Arial"/>
              <a:cs typeface="Arial"/>
            </a:rPr>
            <a:t>. Violencia sobre la mujer. Menores enjuiciados según existencia de medidas, por edad y nacionalidad. Bizkaia. 2024.</a:t>
          </a:r>
        </a:p>
      </xdr:txBody>
    </xdr:sp>
    <xdr:clientData/>
  </xdr:twoCellAnchor>
  <xdr:twoCellAnchor editAs="oneCell">
    <xdr:from>
      <xdr:col>0</xdr:col>
      <xdr:colOff>228600</xdr:colOff>
      <xdr:row>1</xdr:row>
      <xdr:rowOff>98479</xdr:rowOff>
    </xdr:from>
    <xdr:to>
      <xdr:col>1</xdr:col>
      <xdr:colOff>142208</xdr:colOff>
      <xdr:row>3</xdr:row>
      <xdr:rowOff>67047</xdr:rowOff>
    </xdr:to>
    <xdr:pic>
      <xdr:nvPicPr>
        <xdr:cNvPr id="5" name="4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300280"/>
          <a:ext cx="676415" cy="275305"/>
        </a:xfrm>
        <a:prstGeom prst="rect">
          <a:avLst/>
        </a:prstGeom>
      </xdr:spPr>
    </xdr:pic>
    <xdr:clientData/>
  </xdr:twoCellAnchor>
  <xdr:twoCellAnchor editAs="oneCell">
    <xdr:from>
      <xdr:col>2</xdr:col>
      <xdr:colOff>0</xdr:colOff>
      <xdr:row>1</xdr:row>
      <xdr:rowOff>0</xdr:rowOff>
    </xdr:from>
    <xdr:to>
      <xdr:col>3</xdr:col>
      <xdr:colOff>1572491</xdr:colOff>
      <xdr:row>4</xdr:row>
      <xdr:rowOff>6927</xdr:rowOff>
    </xdr:to>
    <xdr:pic>
      <xdr:nvPicPr>
        <xdr:cNvPr id="3" name="2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7</xdr:row>
      <xdr:rowOff>1</xdr:rowOff>
    </xdr:from>
    <xdr:to>
      <xdr:col>19</xdr:col>
      <xdr:colOff>104775</xdr:colOff>
      <xdr:row>8</xdr:row>
      <xdr:rowOff>104776</xdr:rowOff>
    </xdr:to>
    <xdr:sp macro="" textlink="">
      <xdr:nvSpPr>
        <xdr:cNvPr id="2" name="Text Box 9"/>
        <xdr:cNvSpPr txBox="1">
          <a:spLocks noChangeArrowheads="1"/>
        </xdr:cNvSpPr>
      </xdr:nvSpPr>
      <xdr:spPr bwMode="auto">
        <a:xfrm>
          <a:off x="1143000" y="1362076"/>
          <a:ext cx="5819775" cy="3048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800" b="0" i="0" u="none" strike="noStrike" baseline="0">
              <a:solidFill>
                <a:srgbClr val="000080"/>
              </a:solidFill>
              <a:latin typeface="Arial"/>
              <a:cs typeface="Arial"/>
            </a:rPr>
            <a:t>La expresión "Orden de Protección" recogida en las tablas de este apartado corresponde a la </a:t>
          </a:r>
          <a:r>
            <a:rPr lang="es-ES" sz="800" b="1" i="0" u="none" strike="noStrike" baseline="0">
              <a:solidFill>
                <a:srgbClr val="000080"/>
              </a:solidFill>
              <a:latin typeface="Arial"/>
              <a:cs typeface="Arial"/>
            </a:rPr>
            <a:t>Orden de protección de las víctimas de la violencia doméstica, regulada por la Ley 27/2003, de 31 de julio (BOE de 01/08/2003)</a:t>
          </a:r>
        </a:p>
        <a:p>
          <a:pPr algn="l" rtl="0">
            <a:defRPr sz="1000"/>
          </a:pPr>
          <a:endParaRPr lang="es-ES" sz="800" b="1" i="0" u="none" strike="noStrike" baseline="0">
            <a:solidFill>
              <a:srgbClr val="000080"/>
            </a:solidFill>
            <a:latin typeface="Arial"/>
            <a:cs typeface="Arial"/>
          </a:endParaRPr>
        </a:p>
        <a:p>
          <a:pPr algn="l" rtl="0">
            <a:defRPr sz="1000"/>
          </a:pPr>
          <a:endParaRPr lang="es-ES" sz="800" b="1" i="0" u="none" strike="noStrike" baseline="0">
            <a:solidFill>
              <a:srgbClr val="000080"/>
            </a:solidFill>
            <a:latin typeface="Arial"/>
            <a:cs typeface="Arial"/>
          </a:endParaRPr>
        </a:p>
      </xdr:txBody>
    </xdr:sp>
    <xdr:clientData/>
  </xdr:twoCellAnchor>
  <xdr:twoCellAnchor>
    <xdr:from>
      <xdr:col>1</xdr:col>
      <xdr:colOff>380999</xdr:colOff>
      <xdr:row>16</xdr:row>
      <xdr:rowOff>0</xdr:rowOff>
    </xdr:from>
    <xdr:to>
      <xdr:col>25</xdr:col>
      <xdr:colOff>180974</xdr:colOff>
      <xdr:row>18</xdr:row>
      <xdr:rowOff>0</xdr:rowOff>
    </xdr:to>
    <xdr:sp macro="" textlink="">
      <xdr:nvSpPr>
        <xdr:cNvPr id="3" name="Text Box 11"/>
        <xdr:cNvSpPr txBox="1">
          <a:spLocks noChangeArrowheads="1"/>
        </xdr:cNvSpPr>
      </xdr:nvSpPr>
      <xdr:spPr bwMode="auto">
        <a:xfrm>
          <a:off x="1142999" y="2819400"/>
          <a:ext cx="8829675" cy="2857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a:t>
          </a:r>
          <a:r>
            <a:rPr lang="es-ES" sz="1000" b="0" i="0" u="none" strike="noStrike" baseline="0">
              <a:solidFill>
                <a:srgbClr val="000000"/>
              </a:solidFill>
              <a:latin typeface="Arial"/>
              <a:cs typeface="Arial"/>
            </a:rPr>
            <a:t>Punto de Encuentro Familiar por derivación judicial. Casos derivados al PEF según existencia de Orden de Protección a favor de la madre. </a:t>
          </a:r>
        </a:p>
      </xdr:txBody>
    </xdr:sp>
    <xdr:clientData/>
  </xdr:twoCellAnchor>
  <xdr:twoCellAnchor>
    <xdr:from>
      <xdr:col>2</xdr:col>
      <xdr:colOff>0</xdr:colOff>
      <xdr:row>42</xdr:row>
      <xdr:rowOff>0</xdr:rowOff>
    </xdr:from>
    <xdr:to>
      <xdr:col>24</xdr:col>
      <xdr:colOff>0</xdr:colOff>
      <xdr:row>44</xdr:row>
      <xdr:rowOff>66675</xdr:rowOff>
    </xdr:to>
    <xdr:sp macro="" textlink="">
      <xdr:nvSpPr>
        <xdr:cNvPr id="4" name="Text Box 12"/>
        <xdr:cNvSpPr txBox="1">
          <a:spLocks noChangeArrowheads="1"/>
        </xdr:cNvSpPr>
      </xdr:nvSpPr>
      <xdr:spPr bwMode="auto">
        <a:xfrm>
          <a:off x="1143000" y="7677150"/>
          <a:ext cx="12049125" cy="3524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2. </a:t>
          </a:r>
          <a:r>
            <a:rPr lang="es-ES" sz="1000" b="0" i="0" u="none" strike="noStrike" baseline="0">
              <a:solidFill>
                <a:srgbClr val="000000"/>
              </a:solidFill>
              <a:latin typeface="Arial"/>
              <a:cs typeface="Arial"/>
            </a:rPr>
            <a:t>Punto de Encuentro Familiar por derivación judicial. Casos atendidos con Orden de Protección a favor de la madre. </a:t>
          </a:r>
        </a:p>
      </xdr:txBody>
    </xdr:sp>
    <xdr:clientData/>
  </xdr:twoCellAnchor>
  <xdr:twoCellAnchor>
    <xdr:from>
      <xdr:col>1</xdr:col>
      <xdr:colOff>380999</xdr:colOff>
      <xdr:row>9</xdr:row>
      <xdr:rowOff>1</xdr:rowOff>
    </xdr:from>
    <xdr:to>
      <xdr:col>21</xdr:col>
      <xdr:colOff>0</xdr:colOff>
      <xdr:row>12</xdr:row>
      <xdr:rowOff>0</xdr:rowOff>
    </xdr:to>
    <xdr:sp macro="" textlink="">
      <xdr:nvSpPr>
        <xdr:cNvPr id="5" name="Text Box 202"/>
        <xdr:cNvSpPr txBox="1">
          <a:spLocks noChangeArrowheads="1"/>
        </xdr:cNvSpPr>
      </xdr:nvSpPr>
      <xdr:spPr bwMode="auto">
        <a:xfrm>
          <a:off x="1142999" y="1762126"/>
          <a:ext cx="10887076" cy="600074"/>
        </a:xfrm>
        <a:prstGeom prst="rect">
          <a:avLst/>
        </a:prstGeom>
        <a:solidFill>
          <a:srgbClr xmlns:mc="http://schemas.openxmlformats.org/markup-compatibility/2006" xmlns:a14="http://schemas.microsoft.com/office/drawing/2010/main" val="DDDDDD" mc:Ignorable="a14" a14:legacySpreadsheetColorIndex="5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72000" tIns="36000" rIns="36000" bIns="36000" anchor="ctr" upright="1"/>
        <a:lstStyle/>
        <a:p>
          <a:pPr algn="l" rtl="0">
            <a:defRPr sz="1000"/>
          </a:pPr>
          <a:r>
            <a:rPr lang="es-ES" sz="900" b="1" i="0" u="none" strike="noStrike" baseline="0">
              <a:solidFill>
                <a:srgbClr val="000000"/>
              </a:solidFill>
              <a:latin typeface="arial"/>
              <a:cs typeface="arial"/>
            </a:rPr>
            <a:t>Hasta el 30/06/2015 la Diputación Foral de Bizkaia realiza la prestación del Punto de Encuentro Familiar por derivación judicial de Bilbao, mediante una encomienda de gestión del Departamento  competente en materia Justicia del Gobierno Vasco, al que corresponde la competencia y que desde el 01/07/2015 asume la gestión directa del servicio. </a:t>
          </a:r>
        </a:p>
      </xdr:txBody>
    </xdr:sp>
    <xdr:clientData/>
  </xdr:twoCellAnchor>
  <xdr:twoCellAnchor editAs="oneCell">
    <xdr:from>
      <xdr:col>0</xdr:col>
      <xdr:colOff>228600</xdr:colOff>
      <xdr:row>1</xdr:row>
      <xdr:rowOff>94239</xdr:rowOff>
    </xdr:from>
    <xdr:to>
      <xdr:col>1</xdr:col>
      <xdr:colOff>142208</xdr:colOff>
      <xdr:row>3</xdr:row>
      <xdr:rowOff>62807</xdr:rowOff>
    </xdr:to>
    <xdr:pic>
      <xdr:nvPicPr>
        <xdr:cNvPr id="6" name="5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294264"/>
          <a:ext cx="675608" cy="273368"/>
        </a:xfrm>
        <a:prstGeom prst="rect">
          <a:avLst/>
        </a:prstGeom>
      </xdr:spPr>
    </xdr:pic>
    <xdr:clientData/>
  </xdr:twoCellAnchor>
  <xdr:twoCellAnchor editAs="oneCell">
    <xdr:from>
      <xdr:col>2</xdr:col>
      <xdr:colOff>0</xdr:colOff>
      <xdr:row>1</xdr:row>
      <xdr:rowOff>0</xdr:rowOff>
    </xdr:from>
    <xdr:to>
      <xdr:col>5</xdr:col>
      <xdr:colOff>248516</xdr:colOff>
      <xdr:row>4</xdr:row>
      <xdr:rowOff>6927</xdr:rowOff>
    </xdr:to>
    <xdr:pic>
      <xdr:nvPicPr>
        <xdr:cNvPr id="7" name="6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11</xdr:row>
      <xdr:rowOff>0</xdr:rowOff>
    </xdr:from>
    <xdr:to>
      <xdr:col>24</xdr:col>
      <xdr:colOff>0</xdr:colOff>
      <xdr:row>13</xdr:row>
      <xdr:rowOff>76199</xdr:rowOff>
    </xdr:to>
    <xdr:sp macro="" textlink="">
      <xdr:nvSpPr>
        <xdr:cNvPr id="2" name="Text Box 2"/>
        <xdr:cNvSpPr txBox="1">
          <a:spLocks noChangeArrowheads="1"/>
        </xdr:cNvSpPr>
      </xdr:nvSpPr>
      <xdr:spPr bwMode="auto">
        <a:xfrm>
          <a:off x="1143000" y="2105025"/>
          <a:ext cx="5876925" cy="476249"/>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a:t>
          </a:r>
          <a:r>
            <a:rPr lang="es-ES" sz="1000" b="0" i="0" u="none" strike="noStrike" baseline="0">
              <a:solidFill>
                <a:srgbClr val="000000"/>
              </a:solidFill>
              <a:latin typeface="Arial"/>
              <a:cs typeface="Arial"/>
            </a:rPr>
            <a:t> Punto de Encuentro Familiar por derivación judicial de competencia autonómica gestionado por el Ayuntamiento de Portugalete. Casos atendidos según existencia de Orden de Protección a favor de la madre. </a:t>
          </a:r>
        </a:p>
      </xdr:txBody>
    </xdr:sp>
    <xdr:clientData/>
  </xdr:twoCellAnchor>
  <xdr:twoCellAnchor>
    <xdr:from>
      <xdr:col>2</xdr:col>
      <xdr:colOff>9525</xdr:colOff>
      <xdr:row>52</xdr:row>
      <xdr:rowOff>9524</xdr:rowOff>
    </xdr:from>
    <xdr:to>
      <xdr:col>24</xdr:col>
      <xdr:colOff>9525</xdr:colOff>
      <xdr:row>55</xdr:row>
      <xdr:rowOff>47624</xdr:rowOff>
    </xdr:to>
    <xdr:sp macro="" textlink="">
      <xdr:nvSpPr>
        <xdr:cNvPr id="4" name="Text Box 6"/>
        <xdr:cNvSpPr txBox="1">
          <a:spLocks noChangeArrowheads="1"/>
        </xdr:cNvSpPr>
      </xdr:nvSpPr>
      <xdr:spPr bwMode="auto">
        <a:xfrm>
          <a:off x="1152525" y="9725024"/>
          <a:ext cx="5553075" cy="52387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2</a:t>
          </a:r>
          <a:r>
            <a:rPr lang="es-ES" sz="1000" b="0" i="0" u="none" strike="noStrike" baseline="0">
              <a:solidFill>
                <a:srgbClr val="000000"/>
              </a:solidFill>
              <a:latin typeface="Arial"/>
              <a:cs typeface="Arial"/>
            </a:rPr>
            <a:t>. Punto de Encuentro Familiar por derivación judicial de competencia autonómica gestionado por el Ayuntamiento de Barakaldo. Casos atendidos según existencia de Orden de Protección a favor de la madre. </a:t>
          </a:r>
        </a:p>
      </xdr:txBody>
    </xdr:sp>
    <xdr:clientData/>
  </xdr:twoCellAnchor>
  <xdr:twoCellAnchor>
    <xdr:from>
      <xdr:col>1</xdr:col>
      <xdr:colOff>380999</xdr:colOff>
      <xdr:row>7</xdr:row>
      <xdr:rowOff>0</xdr:rowOff>
    </xdr:from>
    <xdr:to>
      <xdr:col>21</xdr:col>
      <xdr:colOff>76199</xdr:colOff>
      <xdr:row>8</xdr:row>
      <xdr:rowOff>190500</xdr:rowOff>
    </xdr:to>
    <xdr:sp macro="" textlink="">
      <xdr:nvSpPr>
        <xdr:cNvPr id="5" name="Text Box 9"/>
        <xdr:cNvSpPr txBox="1">
          <a:spLocks noChangeArrowheads="1"/>
        </xdr:cNvSpPr>
      </xdr:nvSpPr>
      <xdr:spPr bwMode="auto">
        <a:xfrm>
          <a:off x="1142999" y="1419225"/>
          <a:ext cx="4867275" cy="3905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0">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54000" tIns="0" rIns="0" bIns="0" anchor="ctr" upright="1"/>
        <a:lstStyle/>
        <a:p>
          <a:pPr algn="l" rtl="0">
            <a:defRPr sz="1000"/>
          </a:pPr>
          <a:r>
            <a:rPr lang="es-ES" sz="850" b="0" i="0" u="none" strike="noStrike" baseline="0">
              <a:solidFill>
                <a:srgbClr val="000080"/>
              </a:solidFill>
              <a:latin typeface="Arial"/>
              <a:cs typeface="Arial"/>
            </a:rPr>
            <a:t>La expresión "Orden de Protección" recogida en las tablas de este apartado corresponde a la </a:t>
          </a:r>
          <a:r>
            <a:rPr lang="es-ES" sz="850" b="1" i="0" u="none" strike="noStrike" baseline="0">
              <a:solidFill>
                <a:srgbClr val="000080"/>
              </a:solidFill>
              <a:latin typeface="Arial"/>
              <a:cs typeface="Arial"/>
            </a:rPr>
            <a:t>Orden de protección de las víctimas de la violencia doméstica, regulada por la Ley 27/2003, de 31 de julio (BOE de 01/08/2003)</a:t>
          </a:r>
        </a:p>
      </xdr:txBody>
    </xdr:sp>
    <xdr:clientData/>
  </xdr:twoCellAnchor>
  <xdr:twoCellAnchor>
    <xdr:from>
      <xdr:col>5</xdr:col>
      <xdr:colOff>0</xdr:colOff>
      <xdr:row>13</xdr:row>
      <xdr:rowOff>0</xdr:rowOff>
    </xdr:from>
    <xdr:to>
      <xdr:col>5</xdr:col>
      <xdr:colOff>0</xdr:colOff>
      <xdr:row>13</xdr:row>
      <xdr:rowOff>0</xdr:rowOff>
    </xdr:to>
    <xdr:sp macro="" textlink="">
      <xdr:nvSpPr>
        <xdr:cNvPr id="6" name="Text Box 13"/>
        <xdr:cNvSpPr txBox="1">
          <a:spLocks noChangeArrowheads="1"/>
        </xdr:cNvSpPr>
      </xdr:nvSpPr>
      <xdr:spPr bwMode="auto">
        <a:xfrm>
          <a:off x="3048000" y="2105025"/>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22860" anchor="ctr" upright="1"/>
        <a:lstStyle/>
        <a:p>
          <a:pPr algn="l" rtl="0">
            <a:defRPr sz="1000"/>
          </a:pPr>
          <a:r>
            <a:rPr lang="es-ES" sz="900" b="0" i="0" u="none" strike="noStrike" baseline="0">
              <a:solidFill>
                <a:srgbClr val="000000"/>
              </a:solidFill>
              <a:latin typeface="Arial"/>
              <a:cs typeface="Arial"/>
            </a:rPr>
            <a:t>Por sorteo, de vivienda en alquiler</a:t>
          </a:r>
        </a:p>
      </xdr:txBody>
    </xdr:sp>
    <xdr:clientData/>
  </xdr:twoCellAnchor>
  <xdr:twoCellAnchor>
    <xdr:from>
      <xdr:col>5</xdr:col>
      <xdr:colOff>0</xdr:colOff>
      <xdr:row>13</xdr:row>
      <xdr:rowOff>0</xdr:rowOff>
    </xdr:from>
    <xdr:to>
      <xdr:col>5</xdr:col>
      <xdr:colOff>0</xdr:colOff>
      <xdr:row>13</xdr:row>
      <xdr:rowOff>0</xdr:rowOff>
    </xdr:to>
    <xdr:sp macro="" textlink="">
      <xdr:nvSpPr>
        <xdr:cNvPr id="7" name="Text Box 14"/>
        <xdr:cNvSpPr txBox="1">
          <a:spLocks noChangeArrowheads="1"/>
        </xdr:cNvSpPr>
      </xdr:nvSpPr>
      <xdr:spPr bwMode="auto">
        <a:xfrm>
          <a:off x="3048000" y="2105025"/>
          <a:ext cx="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22860" anchor="ctr" upright="1"/>
        <a:lstStyle/>
        <a:p>
          <a:pPr algn="l" rtl="0">
            <a:defRPr sz="1000"/>
          </a:pPr>
          <a:r>
            <a:rPr lang="es-ES" sz="900" b="0" i="0" u="none" strike="noStrike" baseline="0">
              <a:solidFill>
                <a:srgbClr val="000000"/>
              </a:solidFill>
              <a:latin typeface="Arial"/>
              <a:cs typeface="Arial"/>
            </a:rPr>
            <a:t>Por sorteo, de vivienda en alquiler</a:t>
          </a:r>
        </a:p>
      </xdr:txBody>
    </xdr:sp>
    <xdr:clientData/>
  </xdr:twoCellAnchor>
  <xdr:twoCellAnchor editAs="oneCell">
    <xdr:from>
      <xdr:col>0</xdr:col>
      <xdr:colOff>228600</xdr:colOff>
      <xdr:row>1</xdr:row>
      <xdr:rowOff>90781</xdr:rowOff>
    </xdr:from>
    <xdr:to>
      <xdr:col>1</xdr:col>
      <xdr:colOff>142208</xdr:colOff>
      <xdr:row>3</xdr:row>
      <xdr:rowOff>59349</xdr:rowOff>
    </xdr:to>
    <xdr:pic>
      <xdr:nvPicPr>
        <xdr:cNvPr id="8" name="7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291699"/>
          <a:ext cx="676352" cy="273666"/>
        </a:xfrm>
        <a:prstGeom prst="rect">
          <a:avLst/>
        </a:prstGeom>
      </xdr:spPr>
    </xdr:pic>
    <xdr:clientData/>
  </xdr:twoCellAnchor>
  <xdr:twoCellAnchor editAs="oneCell">
    <xdr:from>
      <xdr:col>2</xdr:col>
      <xdr:colOff>0</xdr:colOff>
      <xdr:row>1</xdr:row>
      <xdr:rowOff>0</xdr:rowOff>
    </xdr:from>
    <xdr:to>
      <xdr:col>6</xdr:col>
      <xdr:colOff>372341</xdr:colOff>
      <xdr:row>4</xdr:row>
      <xdr:rowOff>6927</xdr:rowOff>
    </xdr:to>
    <xdr:pic>
      <xdr:nvPicPr>
        <xdr:cNvPr id="3" name="2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9525</xdr:colOff>
      <xdr:row>7</xdr:row>
      <xdr:rowOff>0</xdr:rowOff>
    </xdr:from>
    <xdr:to>
      <xdr:col>13</xdr:col>
      <xdr:colOff>9525</xdr:colOff>
      <xdr:row>7</xdr:row>
      <xdr:rowOff>0</xdr:rowOff>
    </xdr:to>
    <xdr:sp macro="" textlink="">
      <xdr:nvSpPr>
        <xdr:cNvPr id="3" name="Text Box 23"/>
        <xdr:cNvSpPr txBox="1">
          <a:spLocks noChangeArrowheads="1"/>
        </xdr:cNvSpPr>
      </xdr:nvSpPr>
      <xdr:spPr bwMode="auto">
        <a:xfrm>
          <a:off x="1000125" y="1504950"/>
          <a:ext cx="685800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CC99" mc:Ignorable="a14" a14:legacySpreadsheetColorIndex="47"/>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4. SAV. Número de mujeres atendidas por violencia de género según edad. Bizkaia. 2012.</a:t>
          </a:r>
        </a:p>
      </xdr:txBody>
    </xdr:sp>
    <xdr:clientData/>
  </xdr:twoCellAnchor>
  <xdr:twoCellAnchor>
    <xdr:from>
      <xdr:col>2</xdr:col>
      <xdr:colOff>0</xdr:colOff>
      <xdr:row>7</xdr:row>
      <xdr:rowOff>0</xdr:rowOff>
    </xdr:from>
    <xdr:to>
      <xdr:col>12</xdr:col>
      <xdr:colOff>533400</xdr:colOff>
      <xdr:row>7</xdr:row>
      <xdr:rowOff>0</xdr:rowOff>
    </xdr:to>
    <xdr:sp macro="" textlink="">
      <xdr:nvSpPr>
        <xdr:cNvPr id="4" name="Text Box 26"/>
        <xdr:cNvSpPr txBox="1">
          <a:spLocks noChangeArrowheads="1"/>
        </xdr:cNvSpPr>
      </xdr:nvSpPr>
      <xdr:spPr bwMode="auto">
        <a:xfrm>
          <a:off x="990600" y="1504950"/>
          <a:ext cx="6781800" cy="0"/>
        </a:xfrm>
        <a:prstGeom prst="rect">
          <a:avLst/>
        </a:prstGeom>
        <a:noFill/>
        <a:ln>
          <a:noFill/>
        </a:ln>
        <a:effectLst/>
        <a:extLst>
          <a:ext uri="{909E8E84-426E-40DD-AFC4-6F175D3DCCD1}">
            <a14:hiddenFill xmlns:a14="http://schemas.microsoft.com/office/drawing/2010/main">
              <a:solidFill>
                <a:srgbClr xmlns:mc="http://schemas.openxmlformats.org/markup-compatibility/2006" val="FFCC99" mc:Ignorable="a14" a14:legacySpreadsheetColorIndex="47"/>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5. SAV. Número de mujeres atendidas por violencia de género según estado civil. Bizkaia. 2012.</a:t>
          </a:r>
        </a:p>
      </xdr:txBody>
    </xdr:sp>
    <xdr:clientData/>
  </xdr:twoCellAnchor>
  <xdr:twoCellAnchor>
    <xdr:from>
      <xdr:col>2</xdr:col>
      <xdr:colOff>9524</xdr:colOff>
      <xdr:row>18</xdr:row>
      <xdr:rowOff>9525</xdr:rowOff>
    </xdr:from>
    <xdr:to>
      <xdr:col>14</xdr:col>
      <xdr:colOff>123825</xdr:colOff>
      <xdr:row>19</xdr:row>
      <xdr:rowOff>9525</xdr:rowOff>
    </xdr:to>
    <xdr:sp macro="" textlink="">
      <xdr:nvSpPr>
        <xdr:cNvPr id="5" name="Text Box 47"/>
        <xdr:cNvSpPr txBox="1">
          <a:spLocks noChangeArrowheads="1"/>
        </xdr:cNvSpPr>
      </xdr:nvSpPr>
      <xdr:spPr bwMode="auto">
        <a:xfrm>
          <a:off x="1152524" y="3333750"/>
          <a:ext cx="4495801"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2. SAV. </a:t>
          </a:r>
          <a:r>
            <a:rPr lang="es-ES" sz="1000" b="0" i="0" u="none" strike="noStrike" baseline="0">
              <a:solidFill>
                <a:srgbClr val="000000"/>
              </a:solidFill>
              <a:latin typeface="Arial"/>
              <a:cs typeface="Arial"/>
            </a:rPr>
            <a:t>Número de mujeres atendidas por tipo de caso. Bizkaia. 2024.</a:t>
          </a:r>
        </a:p>
      </xdr:txBody>
    </xdr:sp>
    <xdr:clientData/>
  </xdr:twoCellAnchor>
  <xdr:twoCellAnchor>
    <xdr:from>
      <xdr:col>2</xdr:col>
      <xdr:colOff>9524</xdr:colOff>
      <xdr:row>10</xdr:row>
      <xdr:rowOff>9526</xdr:rowOff>
    </xdr:from>
    <xdr:to>
      <xdr:col>13</xdr:col>
      <xdr:colOff>495299</xdr:colOff>
      <xdr:row>11</xdr:row>
      <xdr:rowOff>1</xdr:rowOff>
    </xdr:to>
    <xdr:sp macro="" textlink="">
      <xdr:nvSpPr>
        <xdr:cNvPr id="6" name="Text Box 47"/>
        <xdr:cNvSpPr txBox="1">
          <a:spLocks noChangeArrowheads="1"/>
        </xdr:cNvSpPr>
      </xdr:nvSpPr>
      <xdr:spPr bwMode="auto">
        <a:xfrm>
          <a:off x="1152524" y="1514476"/>
          <a:ext cx="4276725"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SAV. </a:t>
          </a:r>
          <a:r>
            <a:rPr lang="es-ES" sz="1000" b="0" i="0" u="none" strike="noStrike" baseline="0">
              <a:solidFill>
                <a:srgbClr val="000000"/>
              </a:solidFill>
              <a:latin typeface="Arial"/>
              <a:cs typeface="Arial"/>
            </a:rPr>
            <a:t>Número de personas atendidas por sexo. Bizkaia. 2024</a:t>
          </a:r>
          <a:r>
            <a:rPr lang="es-ES" sz="1000" b="1" i="0" u="none" strike="noStrike" baseline="0">
              <a:solidFill>
                <a:srgbClr val="000000"/>
              </a:solidFill>
              <a:latin typeface="Arial"/>
              <a:cs typeface="Arial"/>
            </a:rPr>
            <a:t>.</a:t>
          </a:r>
        </a:p>
      </xdr:txBody>
    </xdr:sp>
    <xdr:clientData/>
  </xdr:twoCellAnchor>
  <xdr:twoCellAnchor>
    <xdr:from>
      <xdr:col>1</xdr:col>
      <xdr:colOff>380998</xdr:colOff>
      <xdr:row>50</xdr:row>
      <xdr:rowOff>0</xdr:rowOff>
    </xdr:from>
    <xdr:to>
      <xdr:col>15</xdr:col>
      <xdr:colOff>400049</xdr:colOff>
      <xdr:row>51</xdr:row>
      <xdr:rowOff>47625</xdr:rowOff>
    </xdr:to>
    <xdr:sp macro="" textlink="">
      <xdr:nvSpPr>
        <xdr:cNvPr id="8" name="Text Box 47"/>
        <xdr:cNvSpPr txBox="1">
          <a:spLocks noChangeArrowheads="1"/>
        </xdr:cNvSpPr>
      </xdr:nvSpPr>
      <xdr:spPr bwMode="auto">
        <a:xfrm>
          <a:off x="1142998" y="6781800"/>
          <a:ext cx="5372101" cy="2476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2. SAV. </a:t>
          </a:r>
          <a:r>
            <a:rPr lang="es-ES" sz="1000" b="0" i="0" u="none" strike="noStrike" baseline="0">
              <a:solidFill>
                <a:srgbClr val="000000"/>
              </a:solidFill>
              <a:latin typeface="Arial"/>
              <a:cs typeface="Arial"/>
            </a:rPr>
            <a:t>Número de expedientes de mujeres por motivo de asistencia. Bizkaia. 2024</a:t>
          </a:r>
        </a:p>
        <a:p>
          <a:pPr algn="l" rtl="0">
            <a:defRPr sz="1000"/>
          </a:pPr>
          <a:r>
            <a:rPr lang="es-ES" sz="1000" b="0" i="0" u="none" strike="noStrike" baseline="0">
              <a:solidFill>
                <a:srgbClr val="000000"/>
              </a:solidFill>
              <a:latin typeface="Arial"/>
              <a:cs typeface="Arial"/>
            </a:rPr>
            <a:t>.</a:t>
          </a:r>
        </a:p>
      </xdr:txBody>
    </xdr:sp>
    <xdr:clientData/>
  </xdr:twoCellAnchor>
  <xdr:twoCellAnchor>
    <xdr:from>
      <xdr:col>2</xdr:col>
      <xdr:colOff>9525</xdr:colOff>
      <xdr:row>83</xdr:row>
      <xdr:rowOff>0</xdr:rowOff>
    </xdr:from>
    <xdr:to>
      <xdr:col>17</xdr:col>
      <xdr:colOff>9525</xdr:colOff>
      <xdr:row>84</xdr:row>
      <xdr:rowOff>0</xdr:rowOff>
    </xdr:to>
    <xdr:sp macro="" textlink="">
      <xdr:nvSpPr>
        <xdr:cNvPr id="9" name="Text Box 47"/>
        <xdr:cNvSpPr txBox="1">
          <a:spLocks noChangeArrowheads="1"/>
        </xdr:cNvSpPr>
      </xdr:nvSpPr>
      <xdr:spPr bwMode="auto">
        <a:xfrm>
          <a:off x="1152525" y="8829675"/>
          <a:ext cx="6057900"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SAV. </a:t>
          </a:r>
          <a:r>
            <a:rPr lang="es-ES" sz="1000" b="0" i="0" u="none" strike="noStrike" baseline="0">
              <a:solidFill>
                <a:srgbClr val="000000"/>
              </a:solidFill>
              <a:latin typeface="Arial"/>
              <a:cs typeface="Arial"/>
            </a:rPr>
            <a:t>Número de atenciones a mujeres realizadas por tipo de atención. Bizkaia. 2024.</a:t>
          </a:r>
        </a:p>
      </xdr:txBody>
    </xdr:sp>
    <xdr:clientData/>
  </xdr:twoCellAnchor>
  <xdr:twoCellAnchor>
    <xdr:from>
      <xdr:col>2</xdr:col>
      <xdr:colOff>9525</xdr:colOff>
      <xdr:row>124</xdr:row>
      <xdr:rowOff>9525</xdr:rowOff>
    </xdr:from>
    <xdr:to>
      <xdr:col>17</xdr:col>
      <xdr:colOff>9525</xdr:colOff>
      <xdr:row>125</xdr:row>
      <xdr:rowOff>9525</xdr:rowOff>
    </xdr:to>
    <xdr:sp macro="" textlink="">
      <xdr:nvSpPr>
        <xdr:cNvPr id="10" name="Text Box 47"/>
        <xdr:cNvSpPr txBox="1">
          <a:spLocks noChangeArrowheads="1"/>
        </xdr:cNvSpPr>
      </xdr:nvSpPr>
      <xdr:spPr bwMode="auto">
        <a:xfrm>
          <a:off x="1152525" y="16049625"/>
          <a:ext cx="6057900"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SAV. </a:t>
          </a:r>
          <a:r>
            <a:rPr lang="es-ES" sz="1000" b="0" i="0" u="none" strike="noStrike" baseline="0">
              <a:solidFill>
                <a:srgbClr val="000000"/>
              </a:solidFill>
              <a:latin typeface="Arial"/>
              <a:cs typeface="Arial"/>
            </a:rPr>
            <a:t>Número de atenciones a mujeres realizadas por tipo de atención. Bizkaia. 2024.</a:t>
          </a:r>
        </a:p>
      </xdr:txBody>
    </xdr:sp>
    <xdr:clientData/>
  </xdr:twoCellAnchor>
  <xdr:twoCellAnchor editAs="oneCell">
    <xdr:from>
      <xdr:col>2</xdr:col>
      <xdr:colOff>0</xdr:colOff>
      <xdr:row>1</xdr:row>
      <xdr:rowOff>1</xdr:rowOff>
    </xdr:from>
    <xdr:to>
      <xdr:col>4</xdr:col>
      <xdr:colOff>1391516</xdr:colOff>
      <xdr:row>4</xdr:row>
      <xdr:rowOff>1</xdr:rowOff>
    </xdr:to>
    <xdr:pic>
      <xdr:nvPicPr>
        <xdr:cNvPr id="13" name="1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00026"/>
          <a:ext cx="1877291" cy="457200"/>
        </a:xfrm>
        <a:prstGeom prst="rect">
          <a:avLst/>
        </a:prstGeom>
      </xdr:spPr>
    </xdr:pic>
    <xdr:clientData/>
  </xdr:twoCellAnchor>
  <xdr:twoCellAnchor editAs="oneCell">
    <xdr:from>
      <xdr:col>0</xdr:col>
      <xdr:colOff>233338</xdr:colOff>
      <xdr:row>1</xdr:row>
      <xdr:rowOff>92859</xdr:rowOff>
    </xdr:from>
    <xdr:to>
      <xdr:col>1</xdr:col>
      <xdr:colOff>146946</xdr:colOff>
      <xdr:row>3</xdr:row>
      <xdr:rowOff>61427</xdr:rowOff>
    </xdr:to>
    <xdr:pic>
      <xdr:nvPicPr>
        <xdr:cNvPr id="14" name="13 Imagen" descr="Volver al indice del libro" title="Índice">
          <a:hlinkClick xmlns:r="http://schemas.openxmlformats.org/officeDocument/2006/relationships" r:id="rId2" tooltip="Volver al índice del libro"/>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3338" y="292884"/>
          <a:ext cx="675608" cy="273368"/>
        </a:xfrm>
        <a:prstGeom prst="rect">
          <a:avLst/>
        </a:prstGeom>
      </xdr:spPr>
    </xdr:pic>
    <xdr:clientData/>
  </xdr:twoCellAnchor>
  <xdr:twoCellAnchor>
    <xdr:from>
      <xdr:col>2</xdr:col>
      <xdr:colOff>0</xdr:colOff>
      <xdr:row>60</xdr:row>
      <xdr:rowOff>0</xdr:rowOff>
    </xdr:from>
    <xdr:to>
      <xdr:col>15</xdr:col>
      <xdr:colOff>400051</xdr:colOff>
      <xdr:row>61</xdr:row>
      <xdr:rowOff>47625</xdr:rowOff>
    </xdr:to>
    <xdr:sp macro="" textlink="">
      <xdr:nvSpPr>
        <xdr:cNvPr id="11" name="Text Box 47"/>
        <xdr:cNvSpPr txBox="1">
          <a:spLocks noChangeArrowheads="1"/>
        </xdr:cNvSpPr>
      </xdr:nvSpPr>
      <xdr:spPr bwMode="auto">
        <a:xfrm>
          <a:off x="1143000" y="7143750"/>
          <a:ext cx="5276851" cy="2476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3. SAV. </a:t>
          </a:r>
          <a:r>
            <a:rPr lang="es-ES" sz="1000" b="0" i="0" u="none" strike="noStrike" baseline="0">
              <a:solidFill>
                <a:srgbClr val="000000"/>
              </a:solidFill>
              <a:latin typeface="Arial"/>
              <a:cs typeface="Arial"/>
            </a:rPr>
            <a:t>Número de expedientes de mujeres por fuente de remisión. Bizkaia. 2024</a:t>
          </a:r>
        </a:p>
        <a:p>
          <a:pPr algn="l" rtl="0">
            <a:defRPr sz="1000"/>
          </a:pPr>
          <a:r>
            <a:rPr lang="es-ES" sz="1000" b="0" i="0" u="none" strike="noStrike" baseline="0">
              <a:solidFill>
                <a:srgbClr val="000000"/>
              </a:solidFill>
              <a:latin typeface="Arial"/>
              <a:cs typeface="Arial"/>
            </a:rPr>
            <a:t>.</a:t>
          </a:r>
        </a:p>
      </xdr:txBody>
    </xdr:sp>
    <xdr:clientData/>
  </xdr:twoCellAnchor>
  <xdr:twoCellAnchor>
    <xdr:from>
      <xdr:col>2</xdr:col>
      <xdr:colOff>0</xdr:colOff>
      <xdr:row>42</xdr:row>
      <xdr:rowOff>0</xdr:rowOff>
    </xdr:from>
    <xdr:to>
      <xdr:col>15</xdr:col>
      <xdr:colOff>400051</xdr:colOff>
      <xdr:row>43</xdr:row>
      <xdr:rowOff>47625</xdr:rowOff>
    </xdr:to>
    <xdr:sp macro="" textlink="">
      <xdr:nvSpPr>
        <xdr:cNvPr id="12" name="Text Box 47"/>
        <xdr:cNvSpPr txBox="1">
          <a:spLocks noChangeArrowheads="1"/>
        </xdr:cNvSpPr>
      </xdr:nvSpPr>
      <xdr:spPr bwMode="auto">
        <a:xfrm>
          <a:off x="1143000" y="4895850"/>
          <a:ext cx="5276851" cy="2476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SAV. </a:t>
          </a:r>
          <a:r>
            <a:rPr lang="es-ES" sz="1000" b="0" i="0" u="none" strike="noStrike" baseline="0">
              <a:solidFill>
                <a:srgbClr val="000000"/>
              </a:solidFill>
              <a:latin typeface="Arial"/>
              <a:cs typeface="Arial"/>
            </a:rPr>
            <a:t>Número de expedientes de mujeres por tipo de victimización. Bizkaia. 2024</a:t>
          </a:r>
        </a:p>
        <a:p>
          <a:pPr algn="l" rtl="0">
            <a:defRPr sz="1000"/>
          </a:pPr>
          <a:r>
            <a:rPr lang="es-ES" sz="1000" b="0" i="0" u="none" strike="noStrike" baseline="0">
              <a:solidFill>
                <a:srgbClr val="000000"/>
              </a:solidFill>
              <a:latin typeface="Arial"/>
              <a:cs typeface="Arial"/>
            </a:rPr>
            <a:t>.</a:t>
          </a:r>
        </a:p>
      </xdr:txBody>
    </xdr:sp>
    <xdr:clientData/>
  </xdr:twoCellAnchor>
  <xdr:twoCellAnchor>
    <xdr:from>
      <xdr:col>2</xdr:col>
      <xdr:colOff>0</xdr:colOff>
      <xdr:row>26</xdr:row>
      <xdr:rowOff>0</xdr:rowOff>
    </xdr:from>
    <xdr:to>
      <xdr:col>14</xdr:col>
      <xdr:colOff>114301</xdr:colOff>
      <xdr:row>27</xdr:row>
      <xdr:rowOff>0</xdr:rowOff>
    </xdr:to>
    <xdr:sp macro="" textlink="">
      <xdr:nvSpPr>
        <xdr:cNvPr id="15" name="Text Box 47"/>
        <xdr:cNvSpPr txBox="1">
          <a:spLocks noChangeArrowheads="1"/>
        </xdr:cNvSpPr>
      </xdr:nvSpPr>
      <xdr:spPr bwMode="auto">
        <a:xfrm>
          <a:off x="1143000" y="5095875"/>
          <a:ext cx="4400551" cy="2000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99" mc:Ignorable="a14" a14:legacySpreadsheetColorIndex="43"/>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3. SAV. </a:t>
          </a:r>
          <a:r>
            <a:rPr lang="es-ES" sz="1000" b="0" i="0" u="none" strike="noStrike" baseline="0">
              <a:solidFill>
                <a:srgbClr val="000000"/>
              </a:solidFill>
              <a:latin typeface="Arial"/>
              <a:cs typeface="Arial"/>
            </a:rPr>
            <a:t>Número de mujeres atendidas por edad. Bizkaia. 2024.</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10</xdr:row>
      <xdr:rowOff>0</xdr:rowOff>
    </xdr:from>
    <xdr:to>
      <xdr:col>13</xdr:col>
      <xdr:colOff>0</xdr:colOff>
      <xdr:row>12</xdr:row>
      <xdr:rowOff>0</xdr:rowOff>
    </xdr:to>
    <xdr:sp macro="" textlink="">
      <xdr:nvSpPr>
        <xdr:cNvPr id="6523" name="Text Box 25"/>
        <xdr:cNvSpPr txBox="1">
          <a:spLocks noChangeArrowheads="1"/>
        </xdr:cNvSpPr>
      </xdr:nvSpPr>
      <xdr:spPr bwMode="auto">
        <a:xfrm>
          <a:off x="1143000" y="1990725"/>
          <a:ext cx="721042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a:t>
          </a:r>
          <a:r>
            <a:rPr lang="es-ES" sz="1000" b="0" i="0" u="none" strike="noStrike" baseline="0">
              <a:solidFill>
                <a:srgbClr val="000000"/>
              </a:solidFill>
              <a:latin typeface="Arial"/>
              <a:cs typeface="Arial"/>
            </a:rPr>
            <a:t>Servicio de Asistencia Jurídica y Turno de Oficio para Víctimas de Violencia Doméstica y/o Agresiones Sexuales. Víctimas atendidas por edad, sexo y nacionalidad. Bizkaia. 2024.</a:t>
          </a:r>
        </a:p>
      </xdr:txBody>
    </xdr:sp>
    <xdr:clientData/>
  </xdr:twoCellAnchor>
  <xdr:twoCellAnchor>
    <xdr:from>
      <xdr:col>3</xdr:col>
      <xdr:colOff>0</xdr:colOff>
      <xdr:row>13</xdr:row>
      <xdr:rowOff>0</xdr:rowOff>
    </xdr:from>
    <xdr:to>
      <xdr:col>3</xdr:col>
      <xdr:colOff>1485900</xdr:colOff>
      <xdr:row>15</xdr:row>
      <xdr:rowOff>0</xdr:rowOff>
    </xdr:to>
    <xdr:sp macro="" textlink="">
      <xdr:nvSpPr>
        <xdr:cNvPr id="6277" name="Text Box 26"/>
        <xdr:cNvSpPr txBox="1">
          <a:spLocks noChangeArrowheads="1"/>
        </xdr:cNvSpPr>
      </xdr:nvSpPr>
      <xdr:spPr bwMode="auto">
        <a:xfrm>
          <a:off x="1438275" y="2476500"/>
          <a:ext cx="1485900" cy="4572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27432" bIns="22860" anchor="ctr" upright="1"/>
        <a:lstStyle/>
        <a:p>
          <a:pPr algn="ctr" rtl="0">
            <a:defRPr sz="1000"/>
          </a:pPr>
          <a:r>
            <a:rPr lang="es-ES" sz="1000" b="1" i="0" u="none" strike="noStrike" baseline="0">
              <a:solidFill>
                <a:srgbClr val="000000"/>
              </a:solidFill>
              <a:latin typeface="Arial"/>
              <a:cs typeface="Arial"/>
            </a:rPr>
            <a:t> EDAD</a:t>
          </a:r>
        </a:p>
      </xdr:txBody>
    </xdr:sp>
    <xdr:clientData/>
  </xdr:twoCellAnchor>
  <xdr:twoCellAnchor editAs="oneCell">
    <xdr:from>
      <xdr:col>0</xdr:col>
      <xdr:colOff>228600</xdr:colOff>
      <xdr:row>1</xdr:row>
      <xdr:rowOff>95547</xdr:rowOff>
    </xdr:from>
    <xdr:to>
      <xdr:col>1</xdr:col>
      <xdr:colOff>142208</xdr:colOff>
      <xdr:row>3</xdr:row>
      <xdr:rowOff>60210</xdr:rowOff>
    </xdr:to>
    <xdr:pic>
      <xdr:nvPicPr>
        <xdr:cNvPr id="5" name="4 Imagen" descr="Volver al indice del libro" title="Índice">
          <a:hlinkClick xmlns:r="http://schemas.openxmlformats.org/officeDocument/2006/relationships" r:id="rId1" tooltip="Volver al índice del libro"/>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296696"/>
          <a:ext cx="676791" cy="272303"/>
        </a:xfrm>
        <a:prstGeom prst="rect">
          <a:avLst/>
        </a:prstGeom>
      </xdr:spPr>
    </xdr:pic>
    <xdr:clientData/>
  </xdr:twoCellAnchor>
  <xdr:twoCellAnchor editAs="oneCell">
    <xdr:from>
      <xdr:col>2</xdr:col>
      <xdr:colOff>0</xdr:colOff>
      <xdr:row>1</xdr:row>
      <xdr:rowOff>0</xdr:rowOff>
    </xdr:from>
    <xdr:to>
      <xdr:col>4</xdr:col>
      <xdr:colOff>67541</xdr:colOff>
      <xdr:row>4</xdr:row>
      <xdr:rowOff>1602</xdr:rowOff>
    </xdr:to>
    <xdr:pic>
      <xdr:nvPicPr>
        <xdr:cNvPr id="2" name="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10</xdr:row>
      <xdr:rowOff>0</xdr:rowOff>
    </xdr:from>
    <xdr:to>
      <xdr:col>11</xdr:col>
      <xdr:colOff>0</xdr:colOff>
      <xdr:row>12</xdr:row>
      <xdr:rowOff>0</xdr:rowOff>
    </xdr:to>
    <xdr:sp macro="" textlink="">
      <xdr:nvSpPr>
        <xdr:cNvPr id="3" name="Text Box 27"/>
        <xdr:cNvSpPr txBox="1">
          <a:spLocks noChangeArrowheads="1"/>
        </xdr:cNvSpPr>
      </xdr:nvSpPr>
      <xdr:spPr bwMode="auto">
        <a:xfrm>
          <a:off x="990600" y="6019800"/>
          <a:ext cx="60769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a:t>
          </a:r>
          <a:r>
            <a:rPr lang="es-ES" sz="1000" b="0" i="0" u="none" strike="noStrike" baseline="0">
              <a:solidFill>
                <a:srgbClr val="000000"/>
              </a:solidFill>
              <a:latin typeface="Arial"/>
              <a:cs typeface="Arial"/>
            </a:rPr>
            <a:t>Servicio de Asistencia Jurídica y Turno de Oficio para Víctimas de Violencia Doméstica y/o Agresiones Sexuales. Motivo de intervención por sexo. Bizkaia. 2024.</a:t>
          </a:r>
        </a:p>
      </xdr:txBody>
    </xdr:sp>
    <xdr:clientData/>
  </xdr:twoCellAnchor>
  <xdr:twoCellAnchor>
    <xdr:from>
      <xdr:col>2</xdr:col>
      <xdr:colOff>0</xdr:colOff>
      <xdr:row>23</xdr:row>
      <xdr:rowOff>0</xdr:rowOff>
    </xdr:from>
    <xdr:to>
      <xdr:col>11</xdr:col>
      <xdr:colOff>0</xdr:colOff>
      <xdr:row>25</xdr:row>
      <xdr:rowOff>0</xdr:rowOff>
    </xdr:to>
    <xdr:sp macro="" textlink="">
      <xdr:nvSpPr>
        <xdr:cNvPr id="4" name="Text Box 29"/>
        <xdr:cNvSpPr txBox="1">
          <a:spLocks noChangeArrowheads="1"/>
        </xdr:cNvSpPr>
      </xdr:nvSpPr>
      <xdr:spPr bwMode="auto">
        <a:xfrm>
          <a:off x="990600" y="8134350"/>
          <a:ext cx="60769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2. </a:t>
          </a:r>
          <a:r>
            <a:rPr lang="es-ES" sz="1000" b="0" i="0" u="none" strike="noStrike" baseline="0">
              <a:solidFill>
                <a:srgbClr val="000000"/>
              </a:solidFill>
              <a:latin typeface="Arial"/>
              <a:cs typeface="Arial"/>
            </a:rPr>
            <a:t>Servicio de Asistencia Jurídica y Turno de Oficio para Víctimas de Violencia Doméstica y/o Agresiones Sexuales. Número de llamadas de particulares recibidas por sexo. Bizkaia. 2024.</a:t>
          </a:r>
        </a:p>
      </xdr:txBody>
    </xdr:sp>
    <xdr:clientData/>
  </xdr:twoCellAnchor>
  <xdr:twoCellAnchor>
    <xdr:from>
      <xdr:col>2</xdr:col>
      <xdr:colOff>0</xdr:colOff>
      <xdr:row>31</xdr:row>
      <xdr:rowOff>0</xdr:rowOff>
    </xdr:from>
    <xdr:to>
      <xdr:col>11</xdr:col>
      <xdr:colOff>0</xdr:colOff>
      <xdr:row>33</xdr:row>
      <xdr:rowOff>66675</xdr:rowOff>
    </xdr:to>
    <xdr:sp macro="" textlink="">
      <xdr:nvSpPr>
        <xdr:cNvPr id="5" name="Text Box 30"/>
        <xdr:cNvSpPr txBox="1">
          <a:spLocks noChangeArrowheads="1"/>
        </xdr:cNvSpPr>
      </xdr:nvSpPr>
      <xdr:spPr bwMode="auto">
        <a:xfrm>
          <a:off x="990600" y="9934575"/>
          <a:ext cx="6076950" cy="4667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3. </a:t>
          </a:r>
          <a:r>
            <a:rPr lang="es-ES" sz="1000" b="0" i="0" u="none" strike="noStrike" baseline="0">
              <a:solidFill>
                <a:srgbClr val="000000"/>
              </a:solidFill>
              <a:latin typeface="Arial"/>
              <a:cs typeface="Arial"/>
            </a:rPr>
            <a:t>Servicio de Asistencia Jurídica y Turno de Oficio para Víctimas de Violencia Doméstica y/o Agresiones Sexuales. Número de intervenciones por sexo e instancia de procedencia. Bizkaia. 2024.</a:t>
          </a:r>
        </a:p>
      </xdr:txBody>
    </xdr:sp>
    <xdr:clientData/>
  </xdr:twoCellAnchor>
  <xdr:twoCellAnchor>
    <xdr:from>
      <xdr:col>2</xdr:col>
      <xdr:colOff>0</xdr:colOff>
      <xdr:row>49</xdr:row>
      <xdr:rowOff>0</xdr:rowOff>
    </xdr:from>
    <xdr:to>
      <xdr:col>11</xdr:col>
      <xdr:colOff>0</xdr:colOff>
      <xdr:row>51</xdr:row>
      <xdr:rowOff>0</xdr:rowOff>
    </xdr:to>
    <xdr:sp macro="" textlink="">
      <xdr:nvSpPr>
        <xdr:cNvPr id="6" name="Text Box 31"/>
        <xdr:cNvSpPr txBox="1">
          <a:spLocks noChangeArrowheads="1"/>
        </xdr:cNvSpPr>
      </xdr:nvSpPr>
      <xdr:spPr bwMode="auto">
        <a:xfrm>
          <a:off x="990600" y="13049250"/>
          <a:ext cx="60769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4. </a:t>
          </a:r>
          <a:r>
            <a:rPr lang="es-ES" sz="1000" b="0" i="0" u="none" strike="noStrike" baseline="0">
              <a:solidFill>
                <a:srgbClr val="000000"/>
              </a:solidFill>
              <a:latin typeface="Arial"/>
              <a:cs typeface="Arial"/>
            </a:rPr>
            <a:t>Servicio de Asistencia Jurídica y Turno de Oficio para Víctimas de Violencia Doméstica y/o Agresiones Sexuales. Tipo de Intervención por sexo. Bizkaia. 2024. </a:t>
          </a:r>
        </a:p>
      </xdr:txBody>
    </xdr:sp>
    <xdr:clientData/>
  </xdr:twoCellAnchor>
  <xdr:twoCellAnchor>
    <xdr:from>
      <xdr:col>2</xdr:col>
      <xdr:colOff>0</xdr:colOff>
      <xdr:row>60</xdr:row>
      <xdr:rowOff>0</xdr:rowOff>
    </xdr:from>
    <xdr:to>
      <xdr:col>11</xdr:col>
      <xdr:colOff>0</xdr:colOff>
      <xdr:row>62</xdr:row>
      <xdr:rowOff>0</xdr:rowOff>
    </xdr:to>
    <xdr:sp macro="" textlink="">
      <xdr:nvSpPr>
        <xdr:cNvPr id="7" name="Text Box 32"/>
        <xdr:cNvSpPr txBox="1">
          <a:spLocks noChangeArrowheads="1"/>
        </xdr:cNvSpPr>
      </xdr:nvSpPr>
      <xdr:spPr bwMode="auto">
        <a:xfrm>
          <a:off x="990600" y="15192375"/>
          <a:ext cx="60769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5. </a:t>
          </a:r>
          <a:r>
            <a:rPr lang="es-ES" sz="1000" b="0" i="0" u="none" strike="noStrike" baseline="0">
              <a:solidFill>
                <a:srgbClr val="000000"/>
              </a:solidFill>
              <a:latin typeface="Arial"/>
              <a:cs typeface="Arial"/>
            </a:rPr>
            <a:t>Servicio de Asistencia Jurídica y Turno de Oficio para Víctimas de Violencia Doméstica y/o Agresiones Sexuales. Número de intervenciones por sexo y partido judicial. Bizkaia. 2024.</a:t>
          </a:r>
        </a:p>
      </xdr:txBody>
    </xdr:sp>
    <xdr:clientData/>
  </xdr:twoCellAnchor>
  <xdr:twoCellAnchor>
    <xdr:from>
      <xdr:col>2</xdr:col>
      <xdr:colOff>0</xdr:colOff>
      <xdr:row>76</xdr:row>
      <xdr:rowOff>0</xdr:rowOff>
    </xdr:from>
    <xdr:to>
      <xdr:col>11</xdr:col>
      <xdr:colOff>0</xdr:colOff>
      <xdr:row>78</xdr:row>
      <xdr:rowOff>0</xdr:rowOff>
    </xdr:to>
    <xdr:sp macro="" textlink="">
      <xdr:nvSpPr>
        <xdr:cNvPr id="8" name="Text Box 33"/>
        <xdr:cNvSpPr txBox="1">
          <a:spLocks noChangeArrowheads="1"/>
        </xdr:cNvSpPr>
      </xdr:nvSpPr>
      <xdr:spPr bwMode="auto">
        <a:xfrm>
          <a:off x="990600" y="17992725"/>
          <a:ext cx="60769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a:t>
          </a:r>
          <a:r>
            <a:rPr lang="es-ES" sz="1000" b="0" i="0" u="none" strike="noStrike" baseline="0">
              <a:solidFill>
                <a:srgbClr val="000000"/>
              </a:solidFill>
              <a:latin typeface="Arial"/>
              <a:cs typeface="Arial"/>
            </a:rPr>
            <a:t>Servicio de Asistencia Jurídica y Turno de Oficio para Víctimas de Violencia Doméstica y/o Agresiones Sexuales. Tipo de actuación por sexo. Bizkaia. 2024.</a:t>
          </a:r>
        </a:p>
      </xdr:txBody>
    </xdr:sp>
    <xdr:clientData/>
  </xdr:twoCellAnchor>
  <xdr:twoCellAnchor>
    <xdr:from>
      <xdr:col>2</xdr:col>
      <xdr:colOff>0</xdr:colOff>
      <xdr:row>86</xdr:row>
      <xdr:rowOff>0</xdr:rowOff>
    </xdr:from>
    <xdr:to>
      <xdr:col>11</xdr:col>
      <xdr:colOff>0</xdr:colOff>
      <xdr:row>88</xdr:row>
      <xdr:rowOff>0</xdr:rowOff>
    </xdr:to>
    <xdr:sp macro="" textlink="">
      <xdr:nvSpPr>
        <xdr:cNvPr id="9" name="Text Box 34"/>
        <xdr:cNvSpPr txBox="1">
          <a:spLocks noChangeArrowheads="1"/>
        </xdr:cNvSpPr>
      </xdr:nvSpPr>
      <xdr:spPr bwMode="auto">
        <a:xfrm>
          <a:off x="990600" y="19907250"/>
          <a:ext cx="60769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2. </a:t>
          </a:r>
          <a:r>
            <a:rPr lang="es-ES" sz="1000" b="0" i="0" u="none" strike="noStrike" baseline="0">
              <a:solidFill>
                <a:srgbClr val="000000"/>
              </a:solidFill>
              <a:latin typeface="Arial"/>
              <a:cs typeface="Arial"/>
            </a:rPr>
            <a:t>Servicio de Asistencia Jurídica y Turno de Oficio para Víctimas de Violencia Doméstica y/o Agresiones Sexuales. Características de la actuación por sexo. Bizkaia. 2024.</a:t>
          </a:r>
        </a:p>
      </xdr:txBody>
    </xdr:sp>
    <xdr:clientData/>
  </xdr:twoCellAnchor>
  <xdr:twoCellAnchor>
    <xdr:from>
      <xdr:col>2</xdr:col>
      <xdr:colOff>0</xdr:colOff>
      <xdr:row>100</xdr:row>
      <xdr:rowOff>0</xdr:rowOff>
    </xdr:from>
    <xdr:to>
      <xdr:col>11</xdr:col>
      <xdr:colOff>0</xdr:colOff>
      <xdr:row>102</xdr:row>
      <xdr:rowOff>0</xdr:rowOff>
    </xdr:to>
    <xdr:sp macro="" textlink="">
      <xdr:nvSpPr>
        <xdr:cNvPr id="10" name="Text Box 35"/>
        <xdr:cNvSpPr txBox="1">
          <a:spLocks noChangeArrowheads="1"/>
        </xdr:cNvSpPr>
      </xdr:nvSpPr>
      <xdr:spPr bwMode="auto">
        <a:xfrm>
          <a:off x="990600" y="22860000"/>
          <a:ext cx="6076950"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3. </a:t>
          </a:r>
          <a:r>
            <a:rPr lang="es-ES" sz="1000" b="0" i="0" u="none" strike="noStrike" baseline="0">
              <a:solidFill>
                <a:srgbClr val="000000"/>
              </a:solidFill>
              <a:latin typeface="Arial"/>
              <a:cs typeface="Arial"/>
            </a:rPr>
            <a:t>Servicio de Asistencia Jurídica y Turno de Oficio para Victimas de Violencia Doméstica y/o Agresiones Sexuales. Otras actuaciones por sexo. Bizkaia. 2024.</a:t>
          </a:r>
        </a:p>
      </xdr:txBody>
    </xdr:sp>
    <xdr:clientData/>
  </xdr:twoCellAnchor>
  <xdr:twoCellAnchor>
    <xdr:from>
      <xdr:col>2</xdr:col>
      <xdr:colOff>0</xdr:colOff>
      <xdr:row>114</xdr:row>
      <xdr:rowOff>0</xdr:rowOff>
    </xdr:from>
    <xdr:to>
      <xdr:col>10</xdr:col>
      <xdr:colOff>0</xdr:colOff>
      <xdr:row>116</xdr:row>
      <xdr:rowOff>0</xdr:rowOff>
    </xdr:to>
    <xdr:sp macro="" textlink="">
      <xdr:nvSpPr>
        <xdr:cNvPr id="11" name="Text Box 36"/>
        <xdr:cNvSpPr txBox="1">
          <a:spLocks noChangeArrowheads="1"/>
        </xdr:cNvSpPr>
      </xdr:nvSpPr>
      <xdr:spPr bwMode="auto">
        <a:xfrm>
          <a:off x="990600" y="22078950"/>
          <a:ext cx="56673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a:t>
          </a:r>
          <a:r>
            <a:rPr lang="es-ES" sz="1000" b="0" i="0" u="none" strike="noStrike" baseline="0">
              <a:solidFill>
                <a:srgbClr val="000000"/>
              </a:solidFill>
              <a:latin typeface="Arial"/>
              <a:cs typeface="Arial"/>
            </a:rPr>
            <a:t>Servicio de Asistencia Jurídica y Turno de Oficio para Víctimas de Violencia Doméstica y/o Agresiones Sexuales. Número de designaciones. Bizkaia. 2024.</a:t>
          </a:r>
        </a:p>
      </xdr:txBody>
    </xdr:sp>
    <xdr:clientData/>
  </xdr:twoCellAnchor>
  <xdr:twoCellAnchor>
    <xdr:from>
      <xdr:col>2</xdr:col>
      <xdr:colOff>0</xdr:colOff>
      <xdr:row>126</xdr:row>
      <xdr:rowOff>0</xdr:rowOff>
    </xdr:from>
    <xdr:to>
      <xdr:col>10</xdr:col>
      <xdr:colOff>0</xdr:colOff>
      <xdr:row>128</xdr:row>
      <xdr:rowOff>0</xdr:rowOff>
    </xdr:to>
    <xdr:sp macro="" textlink="">
      <xdr:nvSpPr>
        <xdr:cNvPr id="2" name="Text Box 36"/>
        <xdr:cNvSpPr txBox="1">
          <a:spLocks noChangeArrowheads="1"/>
        </xdr:cNvSpPr>
      </xdr:nvSpPr>
      <xdr:spPr bwMode="auto">
        <a:xfrm>
          <a:off x="990600" y="24279225"/>
          <a:ext cx="5667375" cy="40005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22860" rIns="0" bIns="0" anchor="t" upright="1"/>
        <a:lstStyle/>
        <a:p>
          <a:pPr algn="l" rtl="0">
            <a:defRPr sz="1000"/>
          </a:pPr>
          <a:r>
            <a:rPr lang="es-ES" sz="1000" b="1" i="0" u="none" strike="noStrike" baseline="0">
              <a:solidFill>
                <a:srgbClr val="000000"/>
              </a:solidFill>
              <a:latin typeface="Arial"/>
              <a:cs typeface="Arial"/>
            </a:rPr>
            <a:t>Tabla 1. </a:t>
          </a:r>
          <a:r>
            <a:rPr lang="es-ES" sz="1000" b="0" i="0" u="none" strike="noStrike" baseline="0">
              <a:solidFill>
                <a:srgbClr val="000000"/>
              </a:solidFill>
              <a:latin typeface="Arial"/>
              <a:cs typeface="Arial"/>
            </a:rPr>
            <a:t>Servicio de Asistencia Jurídica y Turno de Oficio para Víctimas de Violencia Doméstica y/o Agresiones Sexuales. Número de letrados y letradas por sexo. Bizkaia. 2024</a:t>
          </a:r>
        </a:p>
      </xdr:txBody>
    </xdr:sp>
    <xdr:clientData/>
  </xdr:twoCellAnchor>
  <xdr:twoCellAnchor editAs="oneCell">
    <xdr:from>
      <xdr:col>0</xdr:col>
      <xdr:colOff>237600</xdr:colOff>
      <xdr:row>1</xdr:row>
      <xdr:rowOff>93847</xdr:rowOff>
    </xdr:from>
    <xdr:to>
      <xdr:col>1</xdr:col>
      <xdr:colOff>151208</xdr:colOff>
      <xdr:row>3</xdr:row>
      <xdr:rowOff>61294</xdr:rowOff>
    </xdr:to>
    <xdr:pic>
      <xdr:nvPicPr>
        <xdr:cNvPr id="13" name="12 Imagen" descr="Volver al indice del libro" title="Índice">
          <a:hlinkClick xmlns:r="http://schemas.openxmlformats.org/officeDocument/2006/relationships" r:id="rId1" tooltip="Volver al índice del libro"/>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78" r="78"/>
        <a:stretch/>
      </xdr:blipFill>
      <xdr:spPr>
        <a:xfrm>
          <a:off x="237600" y="293452"/>
          <a:ext cx="677009" cy="275609"/>
        </a:xfrm>
        <a:prstGeom prst="rect">
          <a:avLst/>
        </a:prstGeom>
      </xdr:spPr>
    </xdr:pic>
    <xdr:clientData/>
  </xdr:twoCellAnchor>
  <xdr:twoCellAnchor editAs="oneCell">
    <xdr:from>
      <xdr:col>2</xdr:col>
      <xdr:colOff>0</xdr:colOff>
      <xdr:row>1</xdr:row>
      <xdr:rowOff>0</xdr:rowOff>
    </xdr:from>
    <xdr:to>
      <xdr:col>3</xdr:col>
      <xdr:colOff>1582016</xdr:colOff>
      <xdr:row>4</xdr:row>
      <xdr:rowOff>4126</xdr:rowOff>
    </xdr:to>
    <xdr:pic>
      <xdr:nvPicPr>
        <xdr:cNvPr id="12" name="11 Imagen"/>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43000" y="200025"/>
          <a:ext cx="1877291" cy="46412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P508"/>
  <sheetViews>
    <sheetView showGridLines="0" tabSelected="1" zoomScaleNormal="100" workbookViewId="0"/>
  </sheetViews>
  <sheetFormatPr baseColWidth="10" defaultColWidth="9.140625" defaultRowHeight="12.75" x14ac:dyDescent="0.2"/>
  <cols>
    <col min="1" max="1" width="11.42578125" style="6" customWidth="1"/>
    <col min="2" max="2" width="5.7109375" style="6" customWidth="1"/>
    <col min="3" max="6" width="4.85546875" style="6" customWidth="1"/>
    <col min="7" max="7" width="67.7109375" style="6" customWidth="1"/>
    <col min="8" max="8" width="4.140625" style="6" customWidth="1"/>
    <col min="9" max="10" width="9.140625" style="6" customWidth="1"/>
    <col min="11" max="11" width="1.7109375" style="6" customWidth="1"/>
    <col min="12" max="15" width="9.140625" style="6" customWidth="1"/>
    <col min="16" max="16" width="8.7109375" style="6" customWidth="1"/>
    <col min="17" max="16384" width="9.140625" style="6"/>
  </cols>
  <sheetData>
    <row r="1" spans="1:16" ht="15.95" customHeight="1" x14ac:dyDescent="0.2">
      <c r="A1" s="73" t="s">
        <v>274</v>
      </c>
      <c r="B1" s="5"/>
      <c r="C1" s="5"/>
      <c r="D1" s="5"/>
      <c r="E1" s="5"/>
      <c r="F1" s="5"/>
      <c r="G1" s="5"/>
      <c r="H1" s="5"/>
      <c r="I1" s="5"/>
      <c r="J1" s="5"/>
      <c r="K1" s="5"/>
      <c r="L1" s="5"/>
      <c r="M1" s="5"/>
      <c r="N1" s="5"/>
      <c r="O1" s="5"/>
      <c r="P1" s="5"/>
    </row>
    <row r="2" spans="1:16" ht="12" customHeight="1" x14ac:dyDescent="0.2">
      <c r="B2" s="5"/>
      <c r="C2" s="7"/>
      <c r="D2" s="7"/>
      <c r="E2" s="7"/>
      <c r="F2" s="7"/>
      <c r="G2" s="7"/>
      <c r="H2" s="7"/>
      <c r="I2" s="7"/>
      <c r="J2" s="7"/>
      <c r="K2" s="7"/>
      <c r="L2" s="7"/>
      <c r="M2" s="7"/>
      <c r="N2" s="7"/>
      <c r="O2" s="7"/>
      <c r="P2" s="5"/>
    </row>
    <row r="3" spans="1:16" ht="12" customHeight="1" x14ac:dyDescent="0.2">
      <c r="B3" s="5"/>
      <c r="C3" s="7"/>
      <c r="D3" s="7"/>
      <c r="E3" s="7"/>
      <c r="F3" s="7"/>
      <c r="G3" s="7"/>
      <c r="H3" s="7"/>
      <c r="I3" s="7"/>
      <c r="J3" s="7"/>
      <c r="K3" s="7"/>
      <c r="L3" s="7"/>
      <c r="M3" s="7"/>
      <c r="N3" s="7"/>
      <c r="O3" s="7"/>
      <c r="P3" s="5"/>
    </row>
    <row r="4" spans="1:16" ht="12" customHeight="1" x14ac:dyDescent="0.2">
      <c r="B4" s="5"/>
      <c r="C4" s="7"/>
      <c r="D4" s="7"/>
      <c r="E4" s="7"/>
      <c r="F4" s="7"/>
      <c r="G4" s="7"/>
      <c r="H4" s="7"/>
      <c r="I4" s="7"/>
      <c r="J4" s="7"/>
      <c r="K4" s="7"/>
      <c r="L4" s="7"/>
      <c r="M4" s="7"/>
      <c r="N4" s="7"/>
      <c r="O4" s="7"/>
      <c r="P4" s="5"/>
    </row>
    <row r="5" spans="1:16" ht="24" customHeight="1" x14ac:dyDescent="0.2"/>
    <row r="6" spans="1:16" ht="18" customHeight="1" x14ac:dyDescent="0.2">
      <c r="C6" s="8" t="s">
        <v>0</v>
      </c>
      <c r="D6" s="9"/>
      <c r="E6" s="9"/>
      <c r="F6" s="9"/>
      <c r="G6" s="9"/>
      <c r="H6" s="9"/>
      <c r="I6" s="9"/>
      <c r="J6" s="9"/>
    </row>
    <row r="7" spans="1:16" ht="18" customHeight="1" x14ac:dyDescent="0.2">
      <c r="A7" s="73"/>
      <c r="C7" s="8"/>
      <c r="D7" s="9"/>
      <c r="E7" s="9"/>
      <c r="F7" s="9"/>
      <c r="G7" s="9"/>
      <c r="H7" s="9"/>
      <c r="I7" s="9"/>
      <c r="J7" s="9"/>
    </row>
    <row r="8" spans="1:16" ht="15.95" customHeight="1" x14ac:dyDescent="0.2">
      <c r="C8" s="73"/>
      <c r="D8" s="610" t="s">
        <v>111</v>
      </c>
      <c r="E8" s="610"/>
      <c r="F8" s="610"/>
      <c r="G8" s="610"/>
      <c r="H8" s="9"/>
      <c r="I8" s="9"/>
      <c r="J8" s="9"/>
    </row>
    <row r="9" spans="1:16" ht="24" customHeight="1" x14ac:dyDescent="0.2">
      <c r="C9" s="73"/>
      <c r="E9" s="89" t="s">
        <v>110</v>
      </c>
      <c r="F9" s="89"/>
      <c r="H9" s="9"/>
      <c r="I9" s="9"/>
      <c r="J9" s="9"/>
    </row>
    <row r="10" spans="1:16" ht="32.1" customHeight="1" x14ac:dyDescent="0.2">
      <c r="F10" s="611" t="s">
        <v>316</v>
      </c>
      <c r="G10" s="611"/>
    </row>
    <row r="11" spans="1:16" ht="32.1" customHeight="1" x14ac:dyDescent="0.2">
      <c r="F11" s="611" t="s">
        <v>317</v>
      </c>
      <c r="G11" s="611"/>
    </row>
    <row r="12" spans="1:16" ht="32.1" customHeight="1" x14ac:dyDescent="0.2">
      <c r="F12" s="611" t="s">
        <v>318</v>
      </c>
      <c r="G12" s="611"/>
    </row>
    <row r="13" spans="1:16" ht="32.1" customHeight="1" x14ac:dyDescent="0.2">
      <c r="F13" s="611" t="s">
        <v>319</v>
      </c>
      <c r="G13" s="611"/>
    </row>
    <row r="14" spans="1:16" ht="15.95" customHeight="1" x14ac:dyDescent="0.2">
      <c r="F14" s="611" t="s">
        <v>320</v>
      </c>
      <c r="G14" s="611"/>
    </row>
    <row r="15" spans="1:16" ht="32.1" customHeight="1" x14ac:dyDescent="0.2">
      <c r="F15" s="611" t="s">
        <v>321</v>
      </c>
      <c r="G15" s="611"/>
    </row>
    <row r="16" spans="1:16" ht="32.1" customHeight="1" x14ac:dyDescent="0.2">
      <c r="F16" s="611" t="s">
        <v>322</v>
      </c>
      <c r="G16" s="611"/>
    </row>
    <row r="17" spans="2:10" ht="32.1" customHeight="1" x14ac:dyDescent="0.2">
      <c r="F17" s="611" t="s">
        <v>323</v>
      </c>
      <c r="G17" s="611"/>
    </row>
    <row r="18" spans="2:10" ht="32.1" customHeight="1" x14ac:dyDescent="0.2">
      <c r="F18" s="611" t="s">
        <v>324</v>
      </c>
      <c r="G18" s="611"/>
    </row>
    <row r="19" spans="2:10" ht="32.1" customHeight="1" x14ac:dyDescent="0.2">
      <c r="F19" s="611" t="s">
        <v>325</v>
      </c>
      <c r="G19" s="611"/>
    </row>
    <row r="20" spans="2:10" ht="32.1" customHeight="1" x14ac:dyDescent="0.2">
      <c r="F20" s="611" t="s">
        <v>326</v>
      </c>
      <c r="G20" s="611"/>
    </row>
    <row r="21" spans="2:10" ht="15.95" customHeight="1" x14ac:dyDescent="0.2">
      <c r="F21" s="302"/>
      <c r="G21" s="302"/>
    </row>
    <row r="22" spans="2:10" ht="15.95" customHeight="1" x14ac:dyDescent="0.2">
      <c r="C22" s="73"/>
      <c r="D22" s="610" t="s">
        <v>112</v>
      </c>
      <c r="E22" s="610"/>
      <c r="F22" s="610"/>
      <c r="G22" s="610"/>
      <c r="H22" s="9"/>
      <c r="I22" s="9"/>
      <c r="J22" s="9"/>
    </row>
    <row r="23" spans="2:10" ht="24" customHeight="1" x14ac:dyDescent="0.2">
      <c r="C23" s="73"/>
      <c r="E23" s="89" t="s">
        <v>189</v>
      </c>
      <c r="F23" s="89"/>
      <c r="H23" s="9"/>
      <c r="I23" s="9"/>
      <c r="J23" s="9"/>
    </row>
    <row r="24" spans="2:10" ht="32.1" customHeight="1" x14ac:dyDescent="0.2">
      <c r="F24" s="611" t="s">
        <v>188</v>
      </c>
      <c r="G24" s="611"/>
    </row>
    <row r="25" spans="2:10" ht="15.95" customHeight="1" x14ac:dyDescent="0.2">
      <c r="F25" s="300"/>
      <c r="G25" s="301" t="s">
        <v>365</v>
      </c>
    </row>
    <row r="26" spans="2:10" ht="15.95" customHeight="1" x14ac:dyDescent="0.2">
      <c r="F26" s="300"/>
      <c r="G26" s="301" t="s">
        <v>366</v>
      </c>
    </row>
    <row r="27" spans="2:10" ht="32.1" customHeight="1" x14ac:dyDescent="0.2">
      <c r="F27" s="612" t="s">
        <v>367</v>
      </c>
      <c r="G27" s="612"/>
    </row>
    <row r="28" spans="2:10" ht="15.75" customHeight="1" x14ac:dyDescent="0.2">
      <c r="G28" s="24"/>
    </row>
    <row r="29" spans="2:10" ht="15.95" customHeight="1" x14ac:dyDescent="0.2">
      <c r="B29" s="73"/>
      <c r="D29" s="610" t="s">
        <v>169</v>
      </c>
      <c r="E29" s="610"/>
      <c r="F29" s="610"/>
      <c r="G29" s="610"/>
    </row>
    <row r="30" spans="2:10" ht="24" customHeight="1" x14ac:dyDescent="0.2">
      <c r="D30" s="74"/>
      <c r="E30" s="89" t="s">
        <v>160</v>
      </c>
      <c r="F30" s="74"/>
      <c r="G30" s="74"/>
    </row>
    <row r="31" spans="2:10" ht="31.5" customHeight="1" x14ac:dyDescent="0.2">
      <c r="D31" s="74"/>
      <c r="E31" s="74"/>
      <c r="F31" s="615" t="s">
        <v>170</v>
      </c>
      <c r="G31" s="616"/>
    </row>
    <row r="32" spans="2:10" ht="15.75" customHeight="1" x14ac:dyDescent="0.2">
      <c r="D32" s="74"/>
      <c r="E32" s="74"/>
      <c r="F32" s="74"/>
      <c r="G32" s="283" t="s">
        <v>327</v>
      </c>
    </row>
    <row r="33" spans="3:7" ht="15.95" customHeight="1" x14ac:dyDescent="0.2">
      <c r="C33" s="285"/>
      <c r="D33" s="74"/>
      <c r="E33" s="74"/>
      <c r="F33" s="74"/>
      <c r="G33" s="284" t="s">
        <v>328</v>
      </c>
    </row>
    <row r="34" spans="3:7" ht="27.75" customHeight="1" x14ac:dyDescent="0.2">
      <c r="F34" s="613" t="s">
        <v>171</v>
      </c>
      <c r="G34" s="614"/>
    </row>
    <row r="35" spans="3:7" ht="15.95" customHeight="1" x14ac:dyDescent="0.2">
      <c r="F35" s="286"/>
      <c r="G35" s="283" t="s">
        <v>329</v>
      </c>
    </row>
    <row r="36" spans="3:7" ht="15.95" customHeight="1" x14ac:dyDescent="0.2">
      <c r="F36" s="286"/>
      <c r="G36" s="283" t="s">
        <v>330</v>
      </c>
    </row>
    <row r="37" spans="3:7" ht="15.95" customHeight="1" x14ac:dyDescent="0.2">
      <c r="F37" s="286"/>
      <c r="G37" s="283" t="s">
        <v>331</v>
      </c>
    </row>
    <row r="38" spans="3:7" ht="15.95" customHeight="1" x14ac:dyDescent="0.2">
      <c r="F38" s="286"/>
      <c r="G38" s="287" t="s">
        <v>332</v>
      </c>
    </row>
    <row r="39" spans="3:7" ht="15.95" customHeight="1" x14ac:dyDescent="0.2">
      <c r="F39" s="286"/>
      <c r="G39" s="287"/>
    </row>
    <row r="40" spans="3:7" ht="15.95" customHeight="1" x14ac:dyDescent="0.2">
      <c r="D40" s="610" t="s">
        <v>172</v>
      </c>
      <c r="E40" s="610"/>
      <c r="F40" s="610"/>
      <c r="G40" s="610"/>
    </row>
    <row r="41" spans="3:7" ht="24" customHeight="1" x14ac:dyDescent="0.2">
      <c r="E41" s="89" t="s">
        <v>161</v>
      </c>
      <c r="F41" s="286"/>
      <c r="G41" s="287"/>
    </row>
    <row r="42" spans="3:7" ht="48" customHeight="1" x14ac:dyDescent="0.2">
      <c r="F42" s="613" t="s">
        <v>173</v>
      </c>
      <c r="G42" s="614"/>
    </row>
    <row r="43" spans="3:7" ht="15.95" customHeight="1" x14ac:dyDescent="0.2">
      <c r="F43" s="286"/>
      <c r="G43" s="288" t="s">
        <v>333</v>
      </c>
    </row>
    <row r="44" spans="3:7" ht="27" customHeight="1" x14ac:dyDescent="0.2">
      <c r="F44" s="286"/>
      <c r="G44" s="288" t="s">
        <v>334</v>
      </c>
    </row>
    <row r="45" spans="3:7" ht="27" customHeight="1" x14ac:dyDescent="0.2">
      <c r="F45" s="286"/>
      <c r="G45" s="289" t="s">
        <v>335</v>
      </c>
    </row>
    <row r="46" spans="3:7" ht="48" customHeight="1" x14ac:dyDescent="0.2">
      <c r="F46" s="613" t="s">
        <v>174</v>
      </c>
      <c r="G46" s="614"/>
    </row>
    <row r="47" spans="3:7" ht="15.95" customHeight="1" x14ac:dyDescent="0.2">
      <c r="F47" s="286"/>
      <c r="G47" s="290" t="s">
        <v>336</v>
      </c>
    </row>
    <row r="48" spans="3:7" ht="15.95" customHeight="1" x14ac:dyDescent="0.2">
      <c r="F48" s="286"/>
      <c r="G48" s="291" t="s">
        <v>337</v>
      </c>
    </row>
    <row r="49" spans="4:13" ht="27" customHeight="1" x14ac:dyDescent="0.2">
      <c r="F49" s="286"/>
      <c r="G49" s="288" t="s">
        <v>338</v>
      </c>
    </row>
    <row r="50" spans="4:13" ht="15" customHeight="1" x14ac:dyDescent="0.2">
      <c r="G50" s="24"/>
    </row>
    <row r="51" spans="4:13" ht="15.95" customHeight="1" x14ac:dyDescent="0.2">
      <c r="D51" s="610" t="s">
        <v>245</v>
      </c>
      <c r="E51" s="610"/>
      <c r="F51" s="610"/>
      <c r="G51" s="610"/>
    </row>
    <row r="52" spans="4:13" ht="24" customHeight="1" x14ac:dyDescent="0.2">
      <c r="D52" s="74"/>
      <c r="E52" s="89" t="s">
        <v>312</v>
      </c>
      <c r="F52" s="74"/>
      <c r="G52" s="74"/>
    </row>
    <row r="53" spans="4:13" ht="15.95" customHeight="1" x14ac:dyDescent="0.2">
      <c r="D53" s="74"/>
      <c r="E53" s="74"/>
      <c r="F53" s="611" t="s">
        <v>347</v>
      </c>
      <c r="G53" s="611"/>
    </row>
    <row r="54" spans="4:13" ht="15.95" customHeight="1" x14ac:dyDescent="0.2">
      <c r="F54" s="611" t="s">
        <v>348</v>
      </c>
      <c r="G54" s="611"/>
    </row>
    <row r="55" spans="4:13" ht="15.95" customHeight="1" x14ac:dyDescent="0.2">
      <c r="F55" s="611" t="s">
        <v>352</v>
      </c>
      <c r="G55" s="611"/>
    </row>
    <row r="56" spans="4:13" ht="24" customHeight="1" x14ac:dyDescent="0.2">
      <c r="E56" s="89" t="s">
        <v>349</v>
      </c>
      <c r="F56" s="569"/>
      <c r="G56" s="569"/>
    </row>
    <row r="57" spans="4:13" ht="31.5" customHeight="1" x14ac:dyDescent="0.2">
      <c r="F57" s="618" t="s">
        <v>350</v>
      </c>
      <c r="G57" s="618"/>
    </row>
    <row r="58" spans="4:13" ht="31.5" customHeight="1" x14ac:dyDescent="0.2">
      <c r="F58" s="618" t="s">
        <v>351</v>
      </c>
      <c r="G58" s="618"/>
    </row>
    <row r="59" spans="4:13" ht="31.5" customHeight="1" x14ac:dyDescent="0.2">
      <c r="F59" s="618" t="s">
        <v>368</v>
      </c>
      <c r="G59" s="618"/>
    </row>
    <row r="60" spans="4:13" ht="24" customHeight="1" x14ac:dyDescent="0.2">
      <c r="E60" s="89" t="s">
        <v>313</v>
      </c>
      <c r="F60" s="570"/>
      <c r="G60" s="570"/>
    </row>
    <row r="61" spans="4:13" ht="32.1" customHeight="1" x14ac:dyDescent="0.2">
      <c r="F61" s="618" t="s">
        <v>353</v>
      </c>
      <c r="G61" s="618"/>
    </row>
    <row r="62" spans="4:13" ht="15.95" customHeight="1" x14ac:dyDescent="0.2">
      <c r="F62" s="439"/>
      <c r="G62" s="439"/>
    </row>
    <row r="63" spans="4:13" ht="15.95" customHeight="1" x14ac:dyDescent="0.2">
      <c r="D63" s="610" t="s">
        <v>247</v>
      </c>
      <c r="E63" s="610"/>
      <c r="F63" s="610"/>
      <c r="G63" s="610"/>
      <c r="H63" s="9"/>
    </row>
    <row r="64" spans="4:13" s="87" customFormat="1" ht="24" customHeight="1" x14ac:dyDescent="0.25">
      <c r="D64" s="88"/>
      <c r="E64" s="89" t="s">
        <v>248</v>
      </c>
      <c r="F64" s="88"/>
      <c r="H64" s="90"/>
      <c r="I64" s="6"/>
      <c r="J64" s="6"/>
      <c r="K64" s="6"/>
      <c r="L64" s="6"/>
      <c r="M64" s="6"/>
    </row>
    <row r="65" spans="4:10" ht="48" customHeight="1" x14ac:dyDescent="0.2">
      <c r="F65" s="611" t="s">
        <v>354</v>
      </c>
      <c r="G65" s="611"/>
    </row>
    <row r="66" spans="4:10" ht="15.95" customHeight="1" x14ac:dyDescent="0.2">
      <c r="G66" s="36"/>
    </row>
    <row r="67" spans="4:10" ht="15.95" customHeight="1" x14ac:dyDescent="0.2">
      <c r="D67" s="610" t="s">
        <v>249</v>
      </c>
      <c r="E67" s="610"/>
      <c r="F67" s="610"/>
      <c r="G67" s="610"/>
      <c r="H67" s="9"/>
      <c r="I67" s="9"/>
      <c r="J67" s="9"/>
    </row>
    <row r="68" spans="4:10" s="87" customFormat="1" ht="24" customHeight="1" x14ac:dyDescent="0.2">
      <c r="E68" s="89" t="s">
        <v>250</v>
      </c>
    </row>
    <row r="69" spans="4:10" ht="32.1" customHeight="1" x14ac:dyDescent="0.2">
      <c r="F69" s="617" t="s">
        <v>355</v>
      </c>
      <c r="G69" s="617"/>
    </row>
    <row r="70" spans="4:10" ht="48" customHeight="1" x14ac:dyDescent="0.2">
      <c r="F70" s="617" t="s">
        <v>356</v>
      </c>
      <c r="G70" s="617"/>
    </row>
    <row r="71" spans="4:10" ht="48" customHeight="1" x14ac:dyDescent="0.2">
      <c r="F71" s="617" t="s">
        <v>357</v>
      </c>
      <c r="G71" s="617"/>
    </row>
    <row r="72" spans="4:10" ht="32.1" customHeight="1" x14ac:dyDescent="0.2">
      <c r="F72" s="617" t="s">
        <v>359</v>
      </c>
      <c r="G72" s="617"/>
    </row>
    <row r="73" spans="4:10" ht="48" customHeight="1" x14ac:dyDescent="0.2">
      <c r="F73" s="617" t="s">
        <v>358</v>
      </c>
      <c r="G73" s="617"/>
    </row>
    <row r="74" spans="4:10" ht="24" customHeight="1" x14ac:dyDescent="0.2">
      <c r="E74" s="89" t="s">
        <v>251</v>
      </c>
    </row>
    <row r="75" spans="4:10" ht="32.1" customHeight="1" x14ac:dyDescent="0.2">
      <c r="F75" s="617" t="s">
        <v>360</v>
      </c>
      <c r="G75" s="617"/>
    </row>
    <row r="76" spans="4:10" ht="48" customHeight="1" x14ac:dyDescent="0.2">
      <c r="F76" s="617" t="s">
        <v>361</v>
      </c>
      <c r="G76" s="617"/>
    </row>
    <row r="77" spans="4:10" ht="32.1" customHeight="1" x14ac:dyDescent="0.2">
      <c r="F77" s="617" t="s">
        <v>362</v>
      </c>
      <c r="G77" s="617"/>
    </row>
    <row r="78" spans="4:10" ht="24" customHeight="1" x14ac:dyDescent="0.2">
      <c r="E78" s="89" t="s">
        <v>252</v>
      </c>
    </row>
    <row r="79" spans="4:10" ht="32.1" customHeight="1" x14ac:dyDescent="0.2">
      <c r="F79" s="617" t="s">
        <v>363</v>
      </c>
      <c r="G79" s="617"/>
    </row>
    <row r="80" spans="4:10" ht="24" customHeight="1" x14ac:dyDescent="0.2">
      <c r="E80" s="89" t="s">
        <v>253</v>
      </c>
      <c r="H80" s="137"/>
    </row>
    <row r="81" spans="6:8" ht="37.5" customHeight="1" x14ac:dyDescent="0.2">
      <c r="F81" s="617" t="s">
        <v>364</v>
      </c>
      <c r="G81" s="617"/>
      <c r="H81" s="136"/>
    </row>
    <row r="82" spans="6:8" ht="15.95" customHeight="1" x14ac:dyDescent="0.2"/>
    <row r="83" spans="6:8" ht="32.1" customHeight="1" x14ac:dyDescent="0.2">
      <c r="G83" s="28"/>
    </row>
    <row r="84" spans="6:8" ht="32.1" customHeight="1" x14ac:dyDescent="0.2">
      <c r="G84" s="28"/>
    </row>
    <row r="85" spans="6:8" ht="32.1" customHeight="1" x14ac:dyDescent="0.2">
      <c r="G85" s="28"/>
    </row>
    <row r="86" spans="6:8" ht="32.1" customHeight="1" x14ac:dyDescent="0.2">
      <c r="G86" s="28"/>
    </row>
    <row r="87" spans="6:8" ht="32.1" customHeight="1" x14ac:dyDescent="0.2">
      <c r="G87" s="28"/>
    </row>
    <row r="88" spans="6:8" ht="32.1" customHeight="1" x14ac:dyDescent="0.2">
      <c r="G88" s="28"/>
    </row>
    <row r="89" spans="6:8" ht="32.1" customHeight="1" x14ac:dyDescent="0.2">
      <c r="G89" s="28"/>
    </row>
    <row r="90" spans="6:8" ht="15.95" customHeight="1" x14ac:dyDescent="0.2"/>
    <row r="91" spans="6:8" ht="15.95" customHeight="1" x14ac:dyDescent="0.2"/>
    <row r="92" spans="6:8" ht="15.95" customHeight="1" x14ac:dyDescent="0.2"/>
    <row r="93" spans="6:8" ht="15.95" customHeight="1" x14ac:dyDescent="0.2"/>
    <row r="94" spans="6:8" ht="15.95" customHeight="1" x14ac:dyDescent="0.2"/>
    <row r="95" spans="6:8" ht="15.95" customHeight="1" x14ac:dyDescent="0.2"/>
    <row r="96" spans="6:8"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row r="505" ht="15.95" customHeight="1" x14ac:dyDescent="0.2"/>
    <row r="506" ht="15.95" customHeight="1" x14ac:dyDescent="0.2"/>
    <row r="507" ht="15.95" customHeight="1" x14ac:dyDescent="0.2"/>
    <row r="508" ht="15.95" customHeight="1" x14ac:dyDescent="0.2"/>
  </sheetData>
  <mergeCells count="42">
    <mergeCell ref="F72:G72"/>
    <mergeCell ref="F73:G73"/>
    <mergeCell ref="F75:G75"/>
    <mergeCell ref="F76:G76"/>
    <mergeCell ref="F81:G81"/>
    <mergeCell ref="F79:G79"/>
    <mergeCell ref="F77:G77"/>
    <mergeCell ref="F53:G53"/>
    <mergeCell ref="F54:G54"/>
    <mergeCell ref="F70:G70"/>
    <mergeCell ref="F71:G71"/>
    <mergeCell ref="F69:G69"/>
    <mergeCell ref="D67:G67"/>
    <mergeCell ref="F57:G57"/>
    <mergeCell ref="F65:G65"/>
    <mergeCell ref="D63:G63"/>
    <mergeCell ref="F55:G55"/>
    <mergeCell ref="F58:G58"/>
    <mergeCell ref="F59:G59"/>
    <mergeCell ref="F61:G61"/>
    <mergeCell ref="F46:G46"/>
    <mergeCell ref="D40:G40"/>
    <mergeCell ref="D29:G29"/>
    <mergeCell ref="F31:G31"/>
    <mergeCell ref="F34:G34"/>
    <mergeCell ref="F42:G42"/>
    <mergeCell ref="D22:G22"/>
    <mergeCell ref="D51:G51"/>
    <mergeCell ref="D8:G8"/>
    <mergeCell ref="F17:G17"/>
    <mergeCell ref="F19:G19"/>
    <mergeCell ref="F20:G20"/>
    <mergeCell ref="F10:G10"/>
    <mergeCell ref="F18:G18"/>
    <mergeCell ref="F16:G16"/>
    <mergeCell ref="F12:G12"/>
    <mergeCell ref="F13:G13"/>
    <mergeCell ref="F11:G11"/>
    <mergeCell ref="F14:G14"/>
    <mergeCell ref="F15:G15"/>
    <mergeCell ref="F24:G24"/>
    <mergeCell ref="F27:G27"/>
  </mergeCells>
  <phoneticPr fontId="0" type="noConversion"/>
  <hyperlinks>
    <hyperlink ref="D8:G8" location="ProcesosJudiciales_1!A1" tooltip="ProcesosJudiciales_1" display="III.A. Datos de Procesos judiciales-1 (Violencia sobre la Mujer)"/>
    <hyperlink ref="D63:G63" location="AsistenciaLetrada_1!A1" tooltip="AsistenciaLetrada_1" display="III.D. Datos de Asistencia letrada-1 (Turno de Oficio)"/>
    <hyperlink ref="D67:G67" location="AsistenciaLetrada_2!A1" tooltip="AsistenciaLetrada_2" display="III.D. Datos de Asistencia letrada-2 (Turno de Oficio)"/>
    <hyperlink ref="D40:G40" location="PEF_2!A1" tooltip="PEF_2" display="III.B. Datos de Punto de Encuentro Familiar por derivación judicial-2"/>
    <hyperlink ref="D29:G29" location="PEF_1!A1" tooltip="PEF_1" display="III.B. Datos de Punto de Encuentro Familiar por derivación judicial-1"/>
    <hyperlink ref="D22:G22" location="ProcesosJudiciales_2!A1" tooltip="ProcesosJudiciales_2" display="III.A. Datos de Procesos judiciales-2 (Violencia sobre la Mujer)"/>
    <hyperlink ref="D51:G51" location="AtenciónVíctimas!A1" tooltip="AtenciónVíctimas" display="III.C. Datos de Atención a víctimas (Servicio de Asistencia a la Víctima)"/>
  </hyperlinks>
  <pageMargins left="0.6692913385826772" right="0.47244094488188981" top="0.39370078740157483" bottom="0.62992125984251968" header="0" footer="0"/>
  <pageSetup paperSize="9" fitToHeight="0" orientation="portrait" r:id="rId1"/>
  <headerFooter alignWithMargins="0"/>
  <rowBreaks count="3" manualBreakCount="3">
    <brk id="28" min="2" max="7" man="1"/>
    <brk id="50" min="2" max="7" man="1"/>
    <brk id="62" min="2"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S271"/>
  <sheetViews>
    <sheetView showGridLines="0" zoomScaleNormal="100" workbookViewId="0"/>
  </sheetViews>
  <sheetFormatPr baseColWidth="10" defaultRowHeight="12" x14ac:dyDescent="0.2"/>
  <cols>
    <col min="1" max="1" width="11.42578125" style="2" customWidth="1"/>
    <col min="2" max="2" width="5.7109375" style="2" customWidth="1"/>
    <col min="3" max="3" width="4.5703125" style="2" customWidth="1"/>
    <col min="4" max="4" width="25.140625" style="2" customWidth="1"/>
    <col min="5" max="5" width="9.7109375" style="2" hidden="1" customWidth="1"/>
    <col min="6" max="8" width="9.5703125" style="2" hidden="1" customWidth="1"/>
    <col min="9" max="9" width="9.42578125" style="2" hidden="1" customWidth="1"/>
    <col min="10" max="15" width="9.5703125" style="2" customWidth="1"/>
    <col min="16" max="17" width="9.7109375" style="2" customWidth="1"/>
    <col min="18" max="16384" width="11.42578125" style="2"/>
  </cols>
  <sheetData>
    <row r="1" spans="2:16" ht="15.95" customHeight="1" x14ac:dyDescent="0.2">
      <c r="B1" s="1"/>
      <c r="C1" s="1"/>
      <c r="D1" s="1"/>
      <c r="E1" s="1"/>
      <c r="F1" s="1"/>
      <c r="G1" s="1"/>
      <c r="H1" s="1"/>
      <c r="I1" s="1"/>
      <c r="J1" s="1"/>
      <c r="K1" s="1"/>
      <c r="L1" s="1"/>
      <c r="M1" s="1"/>
      <c r="N1" s="1"/>
      <c r="O1" s="1"/>
    </row>
    <row r="2" spans="2:16" ht="12" customHeight="1" x14ac:dyDescent="0.2">
      <c r="B2" s="1"/>
      <c r="C2" s="3"/>
      <c r="D2" s="3"/>
      <c r="E2" s="3"/>
      <c r="F2" s="3"/>
      <c r="G2" s="3"/>
      <c r="H2" s="3"/>
      <c r="I2" s="3"/>
      <c r="J2" s="3"/>
      <c r="K2" s="3"/>
      <c r="L2" s="3"/>
      <c r="M2" s="3"/>
      <c r="N2" s="3"/>
      <c r="O2" s="1"/>
    </row>
    <row r="3" spans="2:16" ht="12" customHeight="1" x14ac:dyDescent="0.2">
      <c r="B3" s="1"/>
      <c r="C3" s="3"/>
      <c r="D3" s="3"/>
      <c r="E3" s="3"/>
      <c r="F3" s="3"/>
      <c r="G3" s="3"/>
      <c r="H3" s="3"/>
      <c r="I3" s="3"/>
      <c r="J3" s="3"/>
      <c r="K3" s="3"/>
      <c r="L3" s="3"/>
      <c r="M3" s="3"/>
      <c r="N3" s="3"/>
      <c r="O3" s="1"/>
    </row>
    <row r="4" spans="2:16" ht="12" customHeight="1" x14ac:dyDescent="0.2">
      <c r="B4" s="1"/>
      <c r="C4" s="3"/>
      <c r="D4" s="3"/>
      <c r="E4" s="3"/>
      <c r="F4" s="3"/>
      <c r="G4" s="3"/>
      <c r="H4" s="3"/>
      <c r="I4" s="3"/>
      <c r="J4" s="3"/>
      <c r="K4" s="3"/>
      <c r="L4" s="3"/>
      <c r="M4" s="3"/>
      <c r="N4" s="3"/>
      <c r="O4" s="1"/>
    </row>
    <row r="5" spans="2:16" ht="24" customHeight="1" x14ac:dyDescent="0.2"/>
    <row r="6" spans="2:16" ht="18" customHeight="1" x14ac:dyDescent="0.2">
      <c r="C6" s="8" t="s">
        <v>0</v>
      </c>
      <c r="D6" s="8"/>
      <c r="E6" s="8"/>
    </row>
    <row r="7" spans="2:16" ht="18" customHeight="1" x14ac:dyDescent="0.2">
      <c r="C7" s="10" t="s">
        <v>1</v>
      </c>
      <c r="D7" s="10"/>
      <c r="E7" s="10"/>
    </row>
    <row r="8" spans="2:16" ht="15.95" customHeight="1" x14ac:dyDescent="0.2">
      <c r="C8" s="10"/>
      <c r="D8" s="10"/>
      <c r="E8" s="10"/>
    </row>
    <row r="9" spans="2:16" ht="15.95" customHeight="1" x14ac:dyDescent="0.2">
      <c r="C9" s="4" t="s">
        <v>110</v>
      </c>
      <c r="D9" s="4"/>
    </row>
    <row r="10" spans="2:16" ht="6.95" customHeight="1" x14ac:dyDescent="0.2">
      <c r="C10" s="4"/>
      <c r="D10" s="74"/>
      <c r="E10" s="4"/>
    </row>
    <row r="11" spans="2:16" ht="15.95" customHeight="1" x14ac:dyDescent="0.2">
      <c r="B11" s="3"/>
      <c r="C11" s="1"/>
      <c r="D11" s="1"/>
      <c r="E11" s="1"/>
      <c r="F11" s="1"/>
      <c r="G11" s="1"/>
      <c r="H11" s="1"/>
      <c r="I11" s="1"/>
      <c r="J11" s="1"/>
      <c r="K11" s="1"/>
      <c r="L11" s="1"/>
      <c r="M11" s="1"/>
      <c r="N11" s="1"/>
      <c r="O11" s="1"/>
    </row>
    <row r="12" spans="2:16" ht="15.95" customHeight="1" x14ac:dyDescent="0.2">
      <c r="B12" s="3"/>
      <c r="C12" s="1"/>
      <c r="D12" s="1"/>
      <c r="E12" s="1"/>
      <c r="F12" s="1"/>
      <c r="G12" s="1"/>
      <c r="H12" s="1"/>
      <c r="I12" s="1"/>
      <c r="J12" s="1"/>
      <c r="K12" s="1"/>
      <c r="L12" s="1"/>
      <c r="M12" s="1"/>
      <c r="N12" s="1"/>
      <c r="O12" s="1"/>
    </row>
    <row r="13" spans="2:16" ht="6.75" customHeight="1" x14ac:dyDescent="0.2">
      <c r="B13" s="1"/>
      <c r="C13" s="1"/>
      <c r="D13" s="1"/>
      <c r="E13" s="1"/>
      <c r="F13" s="1"/>
      <c r="G13" s="1"/>
      <c r="H13" s="1"/>
      <c r="I13" s="1"/>
      <c r="J13" s="1"/>
      <c r="K13" s="1"/>
      <c r="L13" s="1"/>
      <c r="M13" s="1"/>
      <c r="N13" s="1"/>
      <c r="O13" s="1"/>
    </row>
    <row r="14" spans="2:16" s="44" customFormat="1" ht="18" customHeight="1" x14ac:dyDescent="0.2">
      <c r="B14" s="69"/>
      <c r="D14" s="16" t="s">
        <v>60</v>
      </c>
      <c r="E14" s="16">
        <v>2013</v>
      </c>
      <c r="F14" s="16">
        <v>2014</v>
      </c>
      <c r="G14" s="16">
        <v>2015</v>
      </c>
      <c r="H14" s="16">
        <v>2016</v>
      </c>
      <c r="I14" s="16">
        <v>2017</v>
      </c>
      <c r="J14" s="16">
        <v>2018</v>
      </c>
      <c r="K14" s="16">
        <v>2019</v>
      </c>
      <c r="L14" s="16">
        <v>2020</v>
      </c>
      <c r="M14" s="16">
        <v>2021</v>
      </c>
      <c r="N14" s="16">
        <v>2022</v>
      </c>
      <c r="O14" s="16">
        <v>2023</v>
      </c>
      <c r="P14" s="16">
        <v>2024</v>
      </c>
    </row>
    <row r="15" spans="2:16" ht="15.95" customHeight="1" x14ac:dyDescent="0.2">
      <c r="D15" s="102" t="s">
        <v>6</v>
      </c>
      <c r="E15" s="106">
        <v>51</v>
      </c>
      <c r="F15" s="106">
        <v>78</v>
      </c>
      <c r="G15" s="106">
        <v>64</v>
      </c>
      <c r="H15" s="106">
        <v>104</v>
      </c>
      <c r="I15" s="106">
        <v>102</v>
      </c>
      <c r="J15" s="106">
        <v>85</v>
      </c>
      <c r="K15" s="106">
        <v>89</v>
      </c>
      <c r="L15" s="106">
        <v>67</v>
      </c>
      <c r="M15" s="106">
        <v>94</v>
      </c>
      <c r="N15" s="106">
        <v>102</v>
      </c>
      <c r="O15" s="106">
        <v>114</v>
      </c>
      <c r="P15" s="106">
        <v>135</v>
      </c>
    </row>
    <row r="16" spans="2:16" ht="15.95" customHeight="1" x14ac:dyDescent="0.2">
      <c r="D16" s="104" t="s">
        <v>5</v>
      </c>
      <c r="E16" s="105">
        <v>1050</v>
      </c>
      <c r="F16" s="105">
        <v>986</v>
      </c>
      <c r="G16" s="105">
        <v>1044</v>
      </c>
      <c r="H16" s="105">
        <v>1102</v>
      </c>
      <c r="I16" s="105">
        <v>1151</v>
      </c>
      <c r="J16" s="105">
        <v>1051</v>
      </c>
      <c r="K16" s="105">
        <v>1222</v>
      </c>
      <c r="L16" s="105">
        <v>1173</v>
      </c>
      <c r="M16" s="105">
        <v>1274</v>
      </c>
      <c r="N16" s="105">
        <v>1307</v>
      </c>
      <c r="O16" s="105">
        <v>1427</v>
      </c>
      <c r="P16" s="105">
        <v>1396</v>
      </c>
    </row>
    <row r="17" spans="2:16" ht="15.95" customHeight="1" x14ac:dyDescent="0.2">
      <c r="B17" s="72"/>
      <c r="D17" s="104" t="s">
        <v>2</v>
      </c>
      <c r="E17" s="105">
        <v>1546</v>
      </c>
      <c r="F17" s="105">
        <v>1526</v>
      </c>
      <c r="G17" s="105">
        <v>1363</v>
      </c>
      <c r="H17" s="105">
        <v>1726</v>
      </c>
      <c r="I17" s="105">
        <v>1836</v>
      </c>
      <c r="J17" s="105">
        <v>2225</v>
      </c>
      <c r="K17" s="105">
        <v>2440</v>
      </c>
      <c r="L17" s="105">
        <v>2164</v>
      </c>
      <c r="M17" s="105">
        <v>2049</v>
      </c>
      <c r="N17" s="105">
        <v>2173</v>
      </c>
      <c r="O17" s="105">
        <v>2329</v>
      </c>
      <c r="P17" s="105">
        <v>2250</v>
      </c>
    </row>
    <row r="18" spans="2:16" ht="15.95" customHeight="1" x14ac:dyDescent="0.2">
      <c r="D18" s="104" t="s">
        <v>4</v>
      </c>
      <c r="E18" s="105">
        <v>208</v>
      </c>
      <c r="F18" s="105">
        <v>207</v>
      </c>
      <c r="G18" s="105">
        <v>219</v>
      </c>
      <c r="H18" s="105">
        <v>242</v>
      </c>
      <c r="I18" s="105">
        <v>244</v>
      </c>
      <c r="J18" s="105">
        <v>258</v>
      </c>
      <c r="K18" s="105">
        <v>213</v>
      </c>
      <c r="L18" s="105">
        <v>220</v>
      </c>
      <c r="M18" s="105">
        <v>260</v>
      </c>
      <c r="N18" s="105">
        <v>297</v>
      </c>
      <c r="O18" s="105">
        <v>259</v>
      </c>
      <c r="P18" s="105">
        <v>266</v>
      </c>
    </row>
    <row r="19" spans="2:16" ht="15.95" customHeight="1" x14ac:dyDescent="0.2">
      <c r="D19" s="104" t="s">
        <v>59</v>
      </c>
      <c r="E19" s="105">
        <v>163</v>
      </c>
      <c r="F19" s="105">
        <v>120</v>
      </c>
      <c r="G19" s="105">
        <v>181</v>
      </c>
      <c r="H19" s="105">
        <v>165</v>
      </c>
      <c r="I19" s="105">
        <v>155</v>
      </c>
      <c r="J19" s="105">
        <v>237</v>
      </c>
      <c r="K19" s="105">
        <v>229</v>
      </c>
      <c r="L19" s="105">
        <v>311</v>
      </c>
      <c r="M19" s="105">
        <v>246</v>
      </c>
      <c r="N19" s="105">
        <v>260</v>
      </c>
      <c r="O19" s="105">
        <v>209</v>
      </c>
      <c r="P19" s="105">
        <v>247</v>
      </c>
    </row>
    <row r="20" spans="2:16" ht="15.95" customHeight="1" x14ac:dyDescent="0.2">
      <c r="D20" s="45" t="s">
        <v>7</v>
      </c>
      <c r="E20" s="19">
        <v>356</v>
      </c>
      <c r="F20" s="19">
        <v>328</v>
      </c>
      <c r="G20" s="19">
        <v>279</v>
      </c>
      <c r="H20" s="19">
        <v>257</v>
      </c>
      <c r="I20" s="19">
        <v>354</v>
      </c>
      <c r="J20" s="19">
        <v>383</v>
      </c>
      <c r="K20" s="19">
        <v>398</v>
      </c>
      <c r="L20" s="19">
        <v>354</v>
      </c>
      <c r="M20" s="19">
        <v>383</v>
      </c>
      <c r="N20" s="19">
        <v>505</v>
      </c>
      <c r="O20" s="19">
        <v>411</v>
      </c>
      <c r="P20" s="19">
        <v>384</v>
      </c>
    </row>
    <row r="21" spans="2:16" ht="15.95" customHeight="1" x14ac:dyDescent="0.2">
      <c r="D21" s="46" t="s">
        <v>8</v>
      </c>
      <c r="E21" s="23">
        <v>3374</v>
      </c>
      <c r="F21" s="23">
        <v>3245</v>
      </c>
      <c r="G21" s="23">
        <f t="shared" ref="G21:L21" si="0">SUM(G15:G20)</f>
        <v>3150</v>
      </c>
      <c r="H21" s="23">
        <f t="shared" si="0"/>
        <v>3596</v>
      </c>
      <c r="I21" s="23">
        <f t="shared" si="0"/>
        <v>3842</v>
      </c>
      <c r="J21" s="23">
        <f t="shared" si="0"/>
        <v>4239</v>
      </c>
      <c r="K21" s="23">
        <f t="shared" si="0"/>
        <v>4591</v>
      </c>
      <c r="L21" s="23">
        <f t="shared" si="0"/>
        <v>4289</v>
      </c>
      <c r="M21" s="23">
        <f t="shared" ref="M21:N21" si="1">SUM(M15:M20)</f>
        <v>4306</v>
      </c>
      <c r="N21" s="23">
        <f t="shared" si="1"/>
        <v>4644</v>
      </c>
      <c r="O21" s="23">
        <f t="shared" ref="O21" si="2">SUM(O15:O20)</f>
        <v>4749</v>
      </c>
      <c r="P21" s="23">
        <f t="shared" ref="P21" si="3">SUM(P15:P20)</f>
        <v>4678</v>
      </c>
    </row>
    <row r="22" spans="2:16" ht="15.95" customHeight="1" x14ac:dyDescent="0.2">
      <c r="D22" s="35" t="s">
        <v>95</v>
      </c>
    </row>
    <row r="23" spans="2:16" ht="15.95" customHeight="1" x14ac:dyDescent="0.2"/>
    <row r="24" spans="2:16" ht="15.95" customHeight="1" x14ac:dyDescent="0.2"/>
    <row r="25" spans="2:16" ht="15.95" customHeight="1" x14ac:dyDescent="0.2">
      <c r="B25" s="72"/>
    </row>
    <row r="26" spans="2:16" ht="15.95" customHeight="1" x14ac:dyDescent="0.2">
      <c r="B26" s="72"/>
    </row>
    <row r="27" spans="2:16" ht="6.75" customHeight="1" x14ac:dyDescent="0.2"/>
    <row r="28" spans="2:16" ht="18" customHeight="1" x14ac:dyDescent="0.2">
      <c r="B28" s="72"/>
      <c r="D28" s="16" t="s">
        <v>60</v>
      </c>
      <c r="E28" s="16">
        <v>2013</v>
      </c>
      <c r="F28" s="16">
        <v>2014</v>
      </c>
      <c r="G28" s="16">
        <v>2015</v>
      </c>
      <c r="H28" s="16">
        <v>2016</v>
      </c>
      <c r="I28" s="16">
        <v>2017</v>
      </c>
      <c r="J28" s="16">
        <v>2018</v>
      </c>
      <c r="K28" s="16">
        <v>2019</v>
      </c>
      <c r="L28" s="16">
        <v>2020</v>
      </c>
      <c r="M28" s="16">
        <v>2021</v>
      </c>
      <c r="N28" s="16">
        <v>2022</v>
      </c>
      <c r="O28" s="16">
        <v>2023</v>
      </c>
      <c r="P28" s="16">
        <v>2024</v>
      </c>
    </row>
    <row r="29" spans="2:16" ht="15.95" customHeight="1" x14ac:dyDescent="0.2">
      <c r="D29" s="102" t="s">
        <v>6</v>
      </c>
      <c r="E29" s="106">
        <v>19</v>
      </c>
      <c r="F29" s="106">
        <v>6</v>
      </c>
      <c r="G29" s="106">
        <v>7</v>
      </c>
      <c r="H29" s="106">
        <v>6</v>
      </c>
      <c r="I29" s="106">
        <v>10</v>
      </c>
      <c r="J29" s="106">
        <v>6</v>
      </c>
      <c r="K29" s="106">
        <v>5</v>
      </c>
      <c r="L29" s="106">
        <v>3</v>
      </c>
      <c r="M29" s="106">
        <v>1</v>
      </c>
      <c r="N29" s="106">
        <v>2</v>
      </c>
      <c r="O29" s="106">
        <v>0</v>
      </c>
      <c r="P29" s="106">
        <v>4</v>
      </c>
    </row>
    <row r="30" spans="2:16" ht="15.95" customHeight="1" x14ac:dyDescent="0.2">
      <c r="B30" s="72"/>
      <c r="D30" s="104" t="s">
        <v>5</v>
      </c>
      <c r="E30" s="105">
        <v>183</v>
      </c>
      <c r="F30" s="105">
        <v>184</v>
      </c>
      <c r="G30" s="105">
        <v>167</v>
      </c>
      <c r="H30" s="105">
        <v>109</v>
      </c>
      <c r="I30" s="105">
        <v>113</v>
      </c>
      <c r="J30" s="105">
        <v>79</v>
      </c>
      <c r="K30" s="105">
        <v>91</v>
      </c>
      <c r="L30" s="105">
        <v>69</v>
      </c>
      <c r="M30" s="105">
        <v>92</v>
      </c>
      <c r="N30" s="105">
        <v>113</v>
      </c>
      <c r="O30" s="105">
        <v>110</v>
      </c>
      <c r="P30" s="105">
        <v>103</v>
      </c>
    </row>
    <row r="31" spans="2:16" ht="15.95" customHeight="1" x14ac:dyDescent="0.2">
      <c r="D31" s="104" t="s">
        <v>2</v>
      </c>
      <c r="E31" s="105">
        <v>276</v>
      </c>
      <c r="F31" s="105">
        <v>279</v>
      </c>
      <c r="G31" s="105">
        <v>301</v>
      </c>
      <c r="H31" s="105">
        <v>210</v>
      </c>
      <c r="I31" s="105">
        <v>186</v>
      </c>
      <c r="J31" s="105">
        <v>186</v>
      </c>
      <c r="K31" s="105">
        <v>157</v>
      </c>
      <c r="L31" s="105">
        <v>155</v>
      </c>
      <c r="M31" s="105">
        <v>165</v>
      </c>
      <c r="N31" s="105">
        <v>184</v>
      </c>
      <c r="O31" s="105">
        <v>154</v>
      </c>
      <c r="P31" s="105">
        <v>201</v>
      </c>
    </row>
    <row r="32" spans="2:16" ht="15.95" customHeight="1" x14ac:dyDescent="0.2">
      <c r="D32" s="104" t="s">
        <v>4</v>
      </c>
      <c r="E32" s="105">
        <v>17</v>
      </c>
      <c r="F32" s="105">
        <v>17</v>
      </c>
      <c r="G32" s="105">
        <v>13</v>
      </c>
      <c r="H32" s="105">
        <v>28</v>
      </c>
      <c r="I32" s="105">
        <v>24</v>
      </c>
      <c r="J32" s="105">
        <v>23</v>
      </c>
      <c r="K32" s="105">
        <v>22</v>
      </c>
      <c r="L32" s="105">
        <v>24</v>
      </c>
      <c r="M32" s="105">
        <v>27</v>
      </c>
      <c r="N32" s="105">
        <v>36</v>
      </c>
      <c r="O32" s="105">
        <v>42</v>
      </c>
      <c r="P32" s="105">
        <v>44</v>
      </c>
    </row>
    <row r="33" spans="2:16" ht="15.95" customHeight="1" x14ac:dyDescent="0.2">
      <c r="D33" s="104" t="s">
        <v>59</v>
      </c>
      <c r="E33" s="105">
        <v>14</v>
      </c>
      <c r="F33" s="105">
        <v>24</v>
      </c>
      <c r="G33" s="105">
        <v>19</v>
      </c>
      <c r="H33" s="105">
        <v>11</v>
      </c>
      <c r="I33" s="105">
        <v>20</v>
      </c>
      <c r="J33" s="105">
        <v>8</v>
      </c>
      <c r="K33" s="105">
        <v>12</v>
      </c>
      <c r="L33" s="105">
        <v>14</v>
      </c>
      <c r="M33" s="105">
        <v>25</v>
      </c>
      <c r="N33" s="105">
        <v>12</v>
      </c>
      <c r="O33" s="105">
        <v>38</v>
      </c>
      <c r="P33" s="105">
        <v>17</v>
      </c>
    </row>
    <row r="34" spans="2:16" ht="15.95" customHeight="1" x14ac:dyDescent="0.2">
      <c r="D34" s="45" t="s">
        <v>7</v>
      </c>
      <c r="E34" s="19">
        <v>47</v>
      </c>
      <c r="F34" s="19">
        <v>31</v>
      </c>
      <c r="G34" s="19">
        <v>30</v>
      </c>
      <c r="H34" s="19">
        <v>19</v>
      </c>
      <c r="I34" s="19">
        <v>18</v>
      </c>
      <c r="J34" s="19">
        <v>19</v>
      </c>
      <c r="K34" s="19">
        <v>23</v>
      </c>
      <c r="L34" s="19">
        <v>13</v>
      </c>
      <c r="M34" s="19">
        <v>9</v>
      </c>
      <c r="N34" s="19">
        <v>25</v>
      </c>
      <c r="O34" s="19">
        <v>34</v>
      </c>
      <c r="P34" s="19">
        <v>19</v>
      </c>
    </row>
    <row r="35" spans="2:16" ht="15.95" customHeight="1" x14ac:dyDescent="0.2">
      <c r="D35" s="46" t="s">
        <v>8</v>
      </c>
      <c r="E35" s="23">
        <v>556</v>
      </c>
      <c r="F35" s="23">
        <v>541</v>
      </c>
      <c r="G35" s="23">
        <f t="shared" ref="G35:L35" si="4">SUM(G29:G34)</f>
        <v>537</v>
      </c>
      <c r="H35" s="23">
        <f t="shared" si="4"/>
        <v>383</v>
      </c>
      <c r="I35" s="23">
        <f t="shared" si="4"/>
        <v>371</v>
      </c>
      <c r="J35" s="23">
        <f t="shared" si="4"/>
        <v>321</v>
      </c>
      <c r="K35" s="23">
        <f t="shared" si="4"/>
        <v>310</v>
      </c>
      <c r="L35" s="23">
        <f t="shared" si="4"/>
        <v>278</v>
      </c>
      <c r="M35" s="23">
        <f t="shared" ref="M35:N35" si="5">SUM(M29:M34)</f>
        <v>319</v>
      </c>
      <c r="N35" s="23">
        <f t="shared" si="5"/>
        <v>372</v>
      </c>
      <c r="O35" s="23">
        <f t="shared" ref="O35:P35" si="6">SUM(O29:O34)</f>
        <v>378</v>
      </c>
      <c r="P35" s="23">
        <f t="shared" si="6"/>
        <v>388</v>
      </c>
    </row>
    <row r="36" spans="2:16" ht="15.95" customHeight="1" x14ac:dyDescent="0.2">
      <c r="D36" s="35" t="s">
        <v>95</v>
      </c>
    </row>
    <row r="37" spans="2:16" ht="15.95" customHeight="1" x14ac:dyDescent="0.2"/>
    <row r="38" spans="2:16" ht="15.95" customHeight="1" x14ac:dyDescent="0.2"/>
    <row r="39" spans="2:16" ht="15.95" customHeight="1" x14ac:dyDescent="0.2">
      <c r="B39" s="72"/>
    </row>
    <row r="40" spans="2:16" ht="6.95" customHeight="1" x14ac:dyDescent="0.2"/>
    <row r="41" spans="2:16" ht="36" customHeight="1" x14ac:dyDescent="0.2">
      <c r="D41" s="134" t="s">
        <v>60</v>
      </c>
      <c r="E41" s="530"/>
      <c r="F41" s="530"/>
      <c r="G41" s="530"/>
      <c r="H41" s="530"/>
      <c r="I41" s="503"/>
      <c r="J41" s="47" t="s">
        <v>62</v>
      </c>
      <c r="K41" s="47" t="s">
        <v>63</v>
      </c>
      <c r="L41" s="47" t="s">
        <v>64</v>
      </c>
      <c r="O41" s="3"/>
    </row>
    <row r="42" spans="2:16" ht="15.95" customHeight="1" x14ac:dyDescent="0.2">
      <c r="B42" s="72"/>
      <c r="D42" s="388" t="s">
        <v>6</v>
      </c>
      <c r="E42" s="389"/>
      <c r="F42" s="389"/>
      <c r="G42" s="389"/>
      <c r="H42" s="389"/>
      <c r="I42" s="475"/>
      <c r="J42" s="323">
        <v>106</v>
      </c>
      <c r="K42" s="335">
        <v>20</v>
      </c>
      <c r="L42" s="356">
        <f t="shared" ref="L42:L48" si="7">K42/J42</f>
        <v>0.18867924528301888</v>
      </c>
      <c r="N42" s="72"/>
    </row>
    <row r="43" spans="2:16" ht="15.95" customHeight="1" x14ac:dyDescent="0.2">
      <c r="D43" s="504" t="s">
        <v>5</v>
      </c>
      <c r="E43" s="531"/>
      <c r="F43" s="531"/>
      <c r="G43" s="531"/>
      <c r="H43" s="531"/>
      <c r="I43" s="505"/>
      <c r="J43" s="337">
        <v>963</v>
      </c>
      <c r="K43" s="336">
        <v>210</v>
      </c>
      <c r="L43" s="357">
        <f t="shared" si="7"/>
        <v>0.21806853582554517</v>
      </c>
    </row>
    <row r="44" spans="2:16" ht="15.95" customHeight="1" x14ac:dyDescent="0.2">
      <c r="D44" s="504" t="s">
        <v>2</v>
      </c>
      <c r="E44" s="531"/>
      <c r="F44" s="531"/>
      <c r="G44" s="531"/>
      <c r="H44" s="531"/>
      <c r="I44" s="505"/>
      <c r="J44" s="337">
        <v>1676</v>
      </c>
      <c r="K44" s="336">
        <v>86</v>
      </c>
      <c r="L44" s="357">
        <f>K44/J44</f>
        <v>5.1312649164677801E-2</v>
      </c>
      <c r="N44" s="72"/>
    </row>
    <row r="45" spans="2:16" ht="15.95" customHeight="1" x14ac:dyDescent="0.2">
      <c r="D45" s="504" t="s">
        <v>4</v>
      </c>
      <c r="E45" s="531"/>
      <c r="F45" s="531"/>
      <c r="G45" s="531"/>
      <c r="H45" s="531"/>
      <c r="I45" s="505"/>
      <c r="J45" s="336">
        <v>251</v>
      </c>
      <c r="K45" s="336">
        <v>15</v>
      </c>
      <c r="L45" s="357">
        <f t="shared" si="7"/>
        <v>5.9760956175298807E-2</v>
      </c>
    </row>
    <row r="46" spans="2:16" ht="15.95" customHeight="1" x14ac:dyDescent="0.2">
      <c r="D46" s="504" t="s">
        <v>59</v>
      </c>
      <c r="E46" s="531"/>
      <c r="F46" s="531"/>
      <c r="G46" s="531"/>
      <c r="H46" s="531"/>
      <c r="I46" s="505"/>
      <c r="J46" s="336">
        <v>198</v>
      </c>
      <c r="K46" s="336">
        <v>25</v>
      </c>
      <c r="L46" s="357">
        <f t="shared" si="7"/>
        <v>0.12626262626262627</v>
      </c>
    </row>
    <row r="47" spans="2:16" ht="15.95" customHeight="1" x14ac:dyDescent="0.2">
      <c r="D47" s="476" t="s">
        <v>7</v>
      </c>
      <c r="E47" s="477"/>
      <c r="F47" s="477"/>
      <c r="G47" s="477"/>
      <c r="H47" s="477"/>
      <c r="I47" s="478"/>
      <c r="J47" s="338">
        <v>288</v>
      </c>
      <c r="K47" s="338">
        <v>99</v>
      </c>
      <c r="L47" s="358">
        <f t="shared" si="7"/>
        <v>0.34375</v>
      </c>
    </row>
    <row r="48" spans="2:16" ht="15.95" customHeight="1" x14ac:dyDescent="0.2">
      <c r="D48" s="46" t="s">
        <v>8</v>
      </c>
      <c r="E48" s="139"/>
      <c r="F48" s="139"/>
      <c r="G48" s="139"/>
      <c r="H48" s="139"/>
      <c r="I48" s="31"/>
      <c r="J48" s="23">
        <f>SUM(J42:J47)</f>
        <v>3482</v>
      </c>
      <c r="K48" s="23">
        <f>SUM(K42:K47)</f>
        <v>455</v>
      </c>
      <c r="L48" s="359">
        <f t="shared" si="7"/>
        <v>0.13067202757036187</v>
      </c>
    </row>
    <row r="49" spans="1:15" ht="15.95" customHeight="1" x14ac:dyDescent="0.2">
      <c r="D49" s="35" t="s">
        <v>95</v>
      </c>
      <c r="E49" s="35"/>
      <c r="F49" s="35"/>
      <c r="G49" s="35"/>
    </row>
    <row r="50" spans="1:15" ht="15.95" customHeight="1" x14ac:dyDescent="0.2">
      <c r="B50" s="72"/>
    </row>
    <row r="51" spans="1:15" ht="6.95" customHeight="1" x14ac:dyDescent="0.2"/>
    <row r="52" spans="1:15" ht="18" customHeight="1" x14ac:dyDescent="0.2">
      <c r="D52" s="15" t="s">
        <v>65</v>
      </c>
      <c r="E52" s="13"/>
      <c r="F52" s="13"/>
      <c r="G52" s="13"/>
      <c r="H52" s="13"/>
      <c r="I52" s="13"/>
      <c r="J52" s="13"/>
      <c r="K52" s="14"/>
      <c r="L52" s="16" t="s">
        <v>115</v>
      </c>
      <c r="M52" s="16" t="s">
        <v>191</v>
      </c>
    </row>
    <row r="53" spans="1:15" ht="15.95" customHeight="1" x14ac:dyDescent="0.2">
      <c r="B53" s="72"/>
      <c r="D53" s="101" t="s">
        <v>66</v>
      </c>
      <c r="E53" s="392"/>
      <c r="F53" s="392"/>
      <c r="G53" s="392"/>
      <c r="H53" s="392"/>
      <c r="I53" s="392"/>
      <c r="J53" s="107"/>
      <c r="K53" s="108"/>
      <c r="L53" s="311">
        <v>99</v>
      </c>
      <c r="M53" s="360">
        <f>(L53*100)/$L$60</f>
        <v>2.8431935669155659</v>
      </c>
      <c r="O53" s="72"/>
    </row>
    <row r="54" spans="1:15" ht="15.95" customHeight="1" x14ac:dyDescent="0.2">
      <c r="D54" s="112" t="s">
        <v>97</v>
      </c>
      <c r="E54" s="394"/>
      <c r="F54" s="394"/>
      <c r="G54" s="394"/>
      <c r="H54" s="394"/>
      <c r="I54" s="394"/>
      <c r="J54" s="113"/>
      <c r="K54" s="114"/>
      <c r="L54" s="315">
        <v>2</v>
      </c>
      <c r="M54" s="361">
        <f>(L54*100)/L60</f>
        <v>5.7438253877082138E-2</v>
      </c>
    </row>
    <row r="55" spans="1:15" ht="15.95" customHeight="1" x14ac:dyDescent="0.2">
      <c r="D55" s="48"/>
      <c r="E55" s="375"/>
      <c r="F55" s="375"/>
      <c r="G55" s="375"/>
      <c r="H55" s="375"/>
      <c r="I55" s="375"/>
      <c r="J55" s="1"/>
      <c r="K55" s="49" t="s">
        <v>67</v>
      </c>
      <c r="L55" s="339">
        <v>1985</v>
      </c>
      <c r="M55" s="362">
        <f>(L55*100)/L60</f>
        <v>57.007466973004021</v>
      </c>
      <c r="O55" s="72"/>
    </row>
    <row r="56" spans="1:15" ht="15.95" customHeight="1" x14ac:dyDescent="0.2">
      <c r="D56" s="48"/>
      <c r="E56" s="375"/>
      <c r="F56" s="375"/>
      <c r="G56" s="375"/>
      <c r="H56" s="375"/>
      <c r="I56" s="375"/>
      <c r="J56" s="1"/>
      <c r="K56" s="49" t="s">
        <v>68</v>
      </c>
      <c r="L56" s="315">
        <v>66</v>
      </c>
      <c r="M56" s="363">
        <f>(L56*100)/L60</f>
        <v>1.8954623779437105</v>
      </c>
      <c r="O56" s="72"/>
    </row>
    <row r="57" spans="1:15" ht="15.95" customHeight="1" x14ac:dyDescent="0.2">
      <c r="D57" s="48"/>
      <c r="E57" s="375"/>
      <c r="F57" s="375"/>
      <c r="G57" s="375"/>
      <c r="H57" s="375"/>
      <c r="I57" s="375"/>
      <c r="J57" s="1"/>
      <c r="K57" s="49" t="s">
        <v>69</v>
      </c>
      <c r="L57" s="568">
        <v>1079</v>
      </c>
      <c r="M57" s="364">
        <f>(L57*100)/L60</f>
        <v>30.987937966685813</v>
      </c>
    </row>
    <row r="58" spans="1:15" ht="15.95" customHeight="1" x14ac:dyDescent="0.2">
      <c r="D58" s="112" t="s">
        <v>70</v>
      </c>
      <c r="E58" s="394"/>
      <c r="F58" s="394"/>
      <c r="G58" s="394"/>
      <c r="H58" s="394"/>
      <c r="I58" s="394"/>
      <c r="J58" s="113"/>
      <c r="K58" s="114"/>
      <c r="L58" s="315">
        <v>140</v>
      </c>
      <c r="M58" s="361">
        <f>L58*100/L60</f>
        <v>4.02067777139575</v>
      </c>
    </row>
    <row r="59" spans="1:15" ht="15.95" customHeight="1" x14ac:dyDescent="0.2">
      <c r="D59" s="50" t="s">
        <v>71</v>
      </c>
      <c r="E59" s="497"/>
      <c r="F59" s="497"/>
      <c r="G59" s="497"/>
      <c r="H59" s="497"/>
      <c r="I59" s="497"/>
      <c r="J59" s="11"/>
      <c r="K59" s="12"/>
      <c r="L59" s="319">
        <v>111</v>
      </c>
      <c r="M59" s="361">
        <f>(L59*100)/L60</f>
        <v>3.1878230901780586</v>
      </c>
    </row>
    <row r="60" spans="1:15" ht="15.95" customHeight="1" x14ac:dyDescent="0.2">
      <c r="D60" s="51"/>
      <c r="E60" s="52"/>
      <c r="F60" s="52"/>
      <c r="G60" s="52"/>
      <c r="H60" s="52"/>
      <c r="I60" s="52"/>
      <c r="J60" s="52"/>
      <c r="K60" s="53" t="s">
        <v>14</v>
      </c>
      <c r="L60" s="54">
        <f>SUM(L53:L59)</f>
        <v>3482</v>
      </c>
      <c r="M60" s="365">
        <f>(L60*100)/L60</f>
        <v>100</v>
      </c>
    </row>
    <row r="61" spans="1:15" ht="15.95" customHeight="1" x14ac:dyDescent="0.2">
      <c r="D61" s="35" t="s">
        <v>95</v>
      </c>
      <c r="E61" s="35"/>
      <c r="F61" s="35"/>
      <c r="G61" s="35"/>
    </row>
    <row r="62" spans="1:15" ht="15.95" customHeight="1" x14ac:dyDescent="0.2"/>
    <row r="63" spans="1:15" ht="15.95" customHeight="1" x14ac:dyDescent="0.2"/>
    <row r="64" spans="1:15" ht="15.95" customHeight="1" x14ac:dyDescent="0.2">
      <c r="A64" s="72"/>
      <c r="B64" s="72"/>
    </row>
    <row r="65" spans="2:18" ht="6.95" customHeight="1" x14ac:dyDescent="0.2"/>
    <row r="66" spans="2:18" ht="36" customHeight="1" x14ac:dyDescent="0.2">
      <c r="B66" s="72"/>
      <c r="D66" s="134" t="s">
        <v>72</v>
      </c>
      <c r="E66" s="530"/>
      <c r="F66" s="530"/>
      <c r="G66" s="530"/>
      <c r="H66" s="530"/>
      <c r="I66" s="503"/>
      <c r="J66" s="16" t="s">
        <v>73</v>
      </c>
      <c r="K66" s="56" t="s">
        <v>74</v>
      </c>
      <c r="L66" s="55" t="s">
        <v>191</v>
      </c>
      <c r="M66" s="56" t="s">
        <v>75</v>
      </c>
      <c r="N66" s="55" t="s">
        <v>191</v>
      </c>
      <c r="O66" s="55" t="s">
        <v>164</v>
      </c>
    </row>
    <row r="67" spans="2:18" ht="15.95" customHeight="1" x14ac:dyDescent="0.2">
      <c r="D67" s="508" t="s">
        <v>108</v>
      </c>
      <c r="E67" s="532"/>
      <c r="F67" s="532"/>
      <c r="G67" s="532"/>
      <c r="H67" s="532"/>
      <c r="I67" s="509"/>
      <c r="J67" s="311">
        <v>132</v>
      </c>
      <c r="K67" s="312">
        <v>70</v>
      </c>
      <c r="L67" s="348">
        <f>K67/J67*100</f>
        <v>53.030303030303031</v>
      </c>
      <c r="M67" s="313">
        <v>62</v>
      </c>
      <c r="N67" s="352">
        <f>M67/J67*100</f>
        <v>46.969696969696969</v>
      </c>
      <c r="O67" s="314">
        <v>0</v>
      </c>
      <c r="Q67" s="72"/>
    </row>
    <row r="68" spans="2:18" ht="15.95" customHeight="1" x14ac:dyDescent="0.2">
      <c r="D68" s="510" t="s">
        <v>102</v>
      </c>
      <c r="E68" s="533"/>
      <c r="F68" s="533"/>
      <c r="G68" s="533"/>
      <c r="H68" s="533"/>
      <c r="I68" s="511"/>
      <c r="J68" s="315">
        <v>127</v>
      </c>
      <c r="K68" s="316">
        <v>68</v>
      </c>
      <c r="L68" s="349">
        <f>K68/J68*100</f>
        <v>53.543307086614178</v>
      </c>
      <c r="M68" s="317">
        <v>59</v>
      </c>
      <c r="N68" s="353">
        <f>M68/J68*100</f>
        <v>46.45669291338583</v>
      </c>
      <c r="O68" s="318">
        <v>0</v>
      </c>
    </row>
    <row r="69" spans="2:18" ht="15.95" customHeight="1" x14ac:dyDescent="0.2">
      <c r="D69" s="510" t="s">
        <v>109</v>
      </c>
      <c r="E69" s="533"/>
      <c r="F69" s="533"/>
      <c r="G69" s="533"/>
      <c r="H69" s="533"/>
      <c r="I69" s="511"/>
      <c r="J69" s="315">
        <v>150</v>
      </c>
      <c r="K69" s="316">
        <v>81</v>
      </c>
      <c r="L69" s="349">
        <f>K69/J69*100</f>
        <v>54</v>
      </c>
      <c r="M69" s="317">
        <v>69</v>
      </c>
      <c r="N69" s="353">
        <f>M69/J69*100</f>
        <v>46</v>
      </c>
      <c r="O69" s="318">
        <v>0</v>
      </c>
      <c r="R69" s="72"/>
    </row>
    <row r="70" spans="2:18" ht="15.95" customHeight="1" x14ac:dyDescent="0.2">
      <c r="D70" s="498" t="s">
        <v>103</v>
      </c>
      <c r="E70" s="534"/>
      <c r="F70" s="534"/>
      <c r="G70" s="534"/>
      <c r="H70" s="534"/>
      <c r="I70" s="506"/>
      <c r="J70" s="319">
        <v>108</v>
      </c>
      <c r="K70" s="320">
        <v>52</v>
      </c>
      <c r="L70" s="350">
        <f>K70/J70*100</f>
        <v>48.148148148148145</v>
      </c>
      <c r="M70" s="321">
        <v>56</v>
      </c>
      <c r="N70" s="354">
        <f>M70/J70*100</f>
        <v>51.851851851851848</v>
      </c>
      <c r="O70" s="322">
        <v>0</v>
      </c>
    </row>
    <row r="71" spans="2:18" ht="15.95" customHeight="1" x14ac:dyDescent="0.2">
      <c r="D71" s="513" t="s">
        <v>14</v>
      </c>
      <c r="E71" s="535"/>
      <c r="F71" s="535"/>
      <c r="G71" s="535"/>
      <c r="H71" s="535"/>
      <c r="I71" s="514"/>
      <c r="J71" s="103">
        <f>SUM(J67:J70)</f>
        <v>517</v>
      </c>
      <c r="K71" s="57">
        <f>SUM(K67:K70)</f>
        <v>271</v>
      </c>
      <c r="L71" s="351">
        <f>K71/J71*100</f>
        <v>52.417794970986463</v>
      </c>
      <c r="M71" s="58">
        <f>SUM(M67:M70)</f>
        <v>246</v>
      </c>
      <c r="N71" s="355">
        <f>M71/J71*100</f>
        <v>47.582205029013544</v>
      </c>
      <c r="O71" s="59">
        <v>0</v>
      </c>
    </row>
    <row r="72" spans="2:18" ht="15.95" customHeight="1" x14ac:dyDescent="0.2">
      <c r="D72" s="35" t="s">
        <v>95</v>
      </c>
      <c r="E72" s="35"/>
      <c r="F72" s="35"/>
      <c r="G72" s="35"/>
      <c r="I72" s="97"/>
      <c r="J72" s="97"/>
      <c r="K72" s="97"/>
    </row>
    <row r="73" spans="2:18" ht="15.95" customHeight="1" x14ac:dyDescent="0.2"/>
    <row r="74" spans="2:18" ht="15.95" customHeight="1" x14ac:dyDescent="0.2"/>
    <row r="75" spans="2:18" ht="15.95" customHeight="1" x14ac:dyDescent="0.2">
      <c r="B75" s="72"/>
    </row>
    <row r="76" spans="2:18" ht="15.95" customHeight="1" x14ac:dyDescent="0.2"/>
    <row r="77" spans="2:18" ht="6.95" customHeight="1" x14ac:dyDescent="0.2"/>
    <row r="78" spans="2:18" ht="18" customHeight="1" x14ac:dyDescent="0.2">
      <c r="B78" s="72"/>
      <c r="D78" s="147" t="s">
        <v>76</v>
      </c>
      <c r="E78" s="147"/>
      <c r="F78" s="147"/>
      <c r="G78" s="147"/>
      <c r="H78" s="147"/>
      <c r="I78" s="147"/>
      <c r="J78" s="16" t="s">
        <v>115</v>
      </c>
      <c r="K78" s="16" t="s">
        <v>191</v>
      </c>
      <c r="N78" s="72"/>
    </row>
    <row r="79" spans="2:18" ht="15.95" customHeight="1" x14ac:dyDescent="0.2">
      <c r="D79" s="388" t="s">
        <v>77</v>
      </c>
      <c r="E79" s="389"/>
      <c r="F79" s="389"/>
      <c r="G79" s="389"/>
      <c r="H79" s="389"/>
      <c r="I79" s="475"/>
      <c r="J79" s="323">
        <v>45</v>
      </c>
      <c r="K79" s="366">
        <f>(J79*100)/$J$83</f>
        <v>8.7040618955512574</v>
      </c>
    </row>
    <row r="80" spans="2:18" ht="15.95" customHeight="1" x14ac:dyDescent="0.2">
      <c r="D80" s="504" t="s">
        <v>78</v>
      </c>
      <c r="E80" s="531"/>
      <c r="F80" s="531"/>
      <c r="G80" s="531"/>
      <c r="H80" s="531"/>
      <c r="I80" s="505"/>
      <c r="J80" s="324">
        <v>57</v>
      </c>
      <c r="K80" s="367">
        <f>(J80*100)/$J$83</f>
        <v>11.02514506769826</v>
      </c>
      <c r="O80" s="72"/>
    </row>
    <row r="81" spans="2:17" ht="15.95" customHeight="1" x14ac:dyDescent="0.2">
      <c r="D81" s="504" t="s">
        <v>79</v>
      </c>
      <c r="E81" s="531"/>
      <c r="F81" s="531"/>
      <c r="G81" s="531"/>
      <c r="H81" s="531"/>
      <c r="I81" s="505"/>
      <c r="J81" s="324">
        <v>144</v>
      </c>
      <c r="K81" s="367">
        <f>(J81*100)/$J$83</f>
        <v>27.852998065764023</v>
      </c>
      <c r="N81" s="72"/>
    </row>
    <row r="82" spans="2:17" ht="15.95" customHeight="1" x14ac:dyDescent="0.2">
      <c r="D82" s="476" t="s">
        <v>80</v>
      </c>
      <c r="E82" s="477"/>
      <c r="F82" s="477"/>
      <c r="G82" s="477"/>
      <c r="H82" s="477"/>
      <c r="I82" s="478"/>
      <c r="J82" s="325">
        <v>271</v>
      </c>
      <c r="K82" s="368">
        <f>(J82*100)/$J$83</f>
        <v>52.417794970986463</v>
      </c>
    </row>
    <row r="83" spans="2:17" ht="15.95" customHeight="1" x14ac:dyDescent="0.2">
      <c r="D83" s="46" t="s">
        <v>14</v>
      </c>
      <c r="E83" s="139"/>
      <c r="F83" s="139"/>
      <c r="G83" s="139"/>
      <c r="H83" s="139"/>
      <c r="I83" s="31"/>
      <c r="J83" s="23">
        <f>SUM(J79:J82)</f>
        <v>517</v>
      </c>
      <c r="K83" s="369">
        <f>(J83*100)/$J$83</f>
        <v>100</v>
      </c>
    </row>
    <row r="84" spans="2:17" ht="15.95" customHeight="1" x14ac:dyDescent="0.2">
      <c r="D84" s="35" t="s">
        <v>95</v>
      </c>
      <c r="E84" s="35"/>
      <c r="F84" s="35"/>
      <c r="G84" s="35"/>
    </row>
    <row r="85" spans="2:17" ht="15.95" customHeight="1" x14ac:dyDescent="0.2"/>
    <row r="86" spans="2:17" ht="15.95" customHeight="1" x14ac:dyDescent="0.2"/>
    <row r="87" spans="2:17" ht="15.95" customHeight="1" x14ac:dyDescent="0.2"/>
    <row r="88" spans="2:17" ht="6.95" customHeight="1" x14ac:dyDescent="0.2"/>
    <row r="89" spans="2:17" ht="36" customHeight="1" x14ac:dyDescent="0.2">
      <c r="D89" s="424" t="s">
        <v>60</v>
      </c>
      <c r="E89" s="425"/>
      <c r="F89" s="425"/>
      <c r="G89" s="425"/>
      <c r="H89" s="425"/>
      <c r="I89" s="512"/>
      <c r="J89" s="47" t="s">
        <v>8</v>
      </c>
      <c r="K89" s="47" t="s">
        <v>382</v>
      </c>
      <c r="L89" s="61" t="s">
        <v>281</v>
      </c>
      <c r="M89" s="440" t="s">
        <v>262</v>
      </c>
      <c r="N89" s="440" t="s">
        <v>263</v>
      </c>
    </row>
    <row r="90" spans="2:17" ht="15.95" customHeight="1" x14ac:dyDescent="0.2">
      <c r="B90" s="72"/>
      <c r="D90" s="388" t="s">
        <v>6</v>
      </c>
      <c r="E90" s="389"/>
      <c r="F90" s="389"/>
      <c r="G90" s="389"/>
      <c r="H90" s="389"/>
      <c r="I90" s="475"/>
      <c r="J90" s="326">
        <v>17</v>
      </c>
      <c r="K90" s="312">
        <v>10</v>
      </c>
      <c r="L90" s="312">
        <v>7</v>
      </c>
      <c r="M90" s="327">
        <v>9</v>
      </c>
      <c r="N90" s="327">
        <v>8</v>
      </c>
    </row>
    <row r="91" spans="2:17" ht="15.95" customHeight="1" x14ac:dyDescent="0.2">
      <c r="D91" s="504" t="s">
        <v>5</v>
      </c>
      <c r="E91" s="531"/>
      <c r="F91" s="531"/>
      <c r="G91" s="531"/>
      <c r="H91" s="531"/>
      <c r="I91" s="505"/>
      <c r="J91" s="328">
        <v>128</v>
      </c>
      <c r="K91" s="316">
        <v>82</v>
      </c>
      <c r="L91" s="316">
        <v>46</v>
      </c>
      <c r="M91" s="329">
        <v>81</v>
      </c>
      <c r="N91" s="329">
        <v>47</v>
      </c>
      <c r="Q91" s="72"/>
    </row>
    <row r="92" spans="2:17" ht="15.95" customHeight="1" x14ac:dyDescent="0.2">
      <c r="D92" s="504" t="s">
        <v>2</v>
      </c>
      <c r="E92" s="531"/>
      <c r="F92" s="531"/>
      <c r="G92" s="531"/>
      <c r="H92" s="531"/>
      <c r="I92" s="505"/>
      <c r="J92" s="328">
        <v>261</v>
      </c>
      <c r="K92" s="316">
        <v>158</v>
      </c>
      <c r="L92" s="316">
        <v>103</v>
      </c>
      <c r="M92" s="329">
        <v>149</v>
      </c>
      <c r="N92" s="329">
        <v>112</v>
      </c>
      <c r="Q92" s="72"/>
    </row>
    <row r="93" spans="2:17" ht="15.95" customHeight="1" x14ac:dyDescent="0.2">
      <c r="D93" s="504" t="s">
        <v>4</v>
      </c>
      <c r="E93" s="531"/>
      <c r="F93" s="531"/>
      <c r="G93" s="531"/>
      <c r="H93" s="531"/>
      <c r="I93" s="505"/>
      <c r="J93" s="328">
        <v>37</v>
      </c>
      <c r="K93" s="316">
        <v>16</v>
      </c>
      <c r="L93" s="316">
        <v>21</v>
      </c>
      <c r="M93" s="329">
        <v>14</v>
      </c>
      <c r="N93" s="329">
        <v>23</v>
      </c>
    </row>
    <row r="94" spans="2:17" ht="15.95" customHeight="1" x14ac:dyDescent="0.2">
      <c r="D94" s="504" t="s">
        <v>59</v>
      </c>
      <c r="E94" s="531"/>
      <c r="F94" s="531"/>
      <c r="G94" s="531"/>
      <c r="H94" s="531"/>
      <c r="I94" s="505"/>
      <c r="J94" s="328">
        <v>20</v>
      </c>
      <c r="K94" s="316">
        <v>14</v>
      </c>
      <c r="L94" s="316">
        <v>6</v>
      </c>
      <c r="M94" s="329">
        <v>12</v>
      </c>
      <c r="N94" s="329">
        <v>8</v>
      </c>
    </row>
    <row r="95" spans="2:17" ht="15.95" customHeight="1" x14ac:dyDescent="0.2">
      <c r="D95" s="476" t="s">
        <v>7</v>
      </c>
      <c r="E95" s="477"/>
      <c r="F95" s="477"/>
      <c r="G95" s="477"/>
      <c r="H95" s="477"/>
      <c r="I95" s="478"/>
      <c r="J95" s="330">
        <v>54</v>
      </c>
      <c r="K95" s="320">
        <v>30</v>
      </c>
      <c r="L95" s="320">
        <v>24</v>
      </c>
      <c r="M95" s="331">
        <v>31</v>
      </c>
      <c r="N95" s="331">
        <v>23</v>
      </c>
    </row>
    <row r="96" spans="2:17" ht="15.95" customHeight="1" x14ac:dyDescent="0.2">
      <c r="D96" s="46" t="s">
        <v>14</v>
      </c>
      <c r="E96" s="139"/>
      <c r="F96" s="139"/>
      <c r="G96" s="139"/>
      <c r="H96" s="139"/>
      <c r="I96" s="31"/>
      <c r="J96" s="64">
        <f>SUM(J90:J95)</f>
        <v>517</v>
      </c>
      <c r="K96" s="65">
        <f>SUM(K90:K95)</f>
        <v>310</v>
      </c>
      <c r="L96" s="65">
        <f>SUM(L90:L95)</f>
        <v>207</v>
      </c>
      <c r="M96" s="66">
        <f>SUM(M90:M95)</f>
        <v>296</v>
      </c>
      <c r="N96" s="66">
        <f>SUM(N90:N95)</f>
        <v>221</v>
      </c>
    </row>
    <row r="97" spans="2:19" ht="15.95" customHeight="1" x14ac:dyDescent="0.2">
      <c r="D97" s="35" t="s">
        <v>95</v>
      </c>
      <c r="E97" s="35"/>
      <c r="F97" s="35"/>
      <c r="G97" s="35"/>
    </row>
    <row r="98" spans="2:19" ht="15.95" customHeight="1" x14ac:dyDescent="0.2"/>
    <row r="99" spans="2:19" ht="15.95" customHeight="1" x14ac:dyDescent="0.2"/>
    <row r="100" spans="2:19" ht="15.95" customHeight="1" x14ac:dyDescent="0.2">
      <c r="B100" s="72"/>
    </row>
    <row r="101" spans="2:19" ht="6.95" customHeight="1" x14ac:dyDescent="0.2"/>
    <row r="102" spans="2:19" ht="18" customHeight="1" x14ac:dyDescent="0.2">
      <c r="D102" s="15" t="s">
        <v>81</v>
      </c>
      <c r="E102" s="13"/>
      <c r="F102" s="13"/>
      <c r="G102" s="13"/>
      <c r="H102" s="13"/>
      <c r="I102" s="13"/>
      <c r="J102" s="14"/>
      <c r="K102" s="16" t="s">
        <v>104</v>
      </c>
      <c r="L102" s="16" t="s">
        <v>105</v>
      </c>
      <c r="M102" s="16" t="s">
        <v>106</v>
      </c>
      <c r="N102" s="16" t="s">
        <v>107</v>
      </c>
      <c r="O102" s="16" t="s">
        <v>8</v>
      </c>
    </row>
    <row r="103" spans="2:19" ht="16.5" customHeight="1" x14ac:dyDescent="0.2">
      <c r="B103" s="72"/>
      <c r="D103" s="101" t="s">
        <v>12</v>
      </c>
      <c r="E103" s="392"/>
      <c r="F103" s="392"/>
      <c r="G103" s="392"/>
      <c r="H103" s="392"/>
      <c r="I103" s="392"/>
      <c r="J103" s="108"/>
      <c r="K103" s="340">
        <v>0</v>
      </c>
      <c r="L103" s="340">
        <v>0</v>
      </c>
      <c r="M103" s="340">
        <v>1</v>
      </c>
      <c r="N103" s="340">
        <v>0</v>
      </c>
      <c r="O103" s="109">
        <f>SUM(K103:N103)</f>
        <v>1</v>
      </c>
      <c r="Q103" s="1"/>
      <c r="R103" s="1"/>
      <c r="S103" s="1"/>
    </row>
    <row r="104" spans="2:19" ht="16.5" customHeight="1" x14ac:dyDescent="0.2">
      <c r="C104" s="72"/>
      <c r="D104" s="112" t="s">
        <v>82</v>
      </c>
      <c r="E104" s="394"/>
      <c r="F104" s="394"/>
      <c r="G104" s="394"/>
      <c r="H104" s="394"/>
      <c r="I104" s="394"/>
      <c r="J104" s="114"/>
      <c r="K104" s="341">
        <v>0</v>
      </c>
      <c r="L104" s="341">
        <v>0</v>
      </c>
      <c r="M104" s="341">
        <v>0</v>
      </c>
      <c r="N104" s="341">
        <v>0</v>
      </c>
      <c r="O104" s="116">
        <f t="shared" ref="O104:O117" si="8">SUM(K104:N104)</f>
        <v>0</v>
      </c>
      <c r="Q104" s="1"/>
      <c r="R104" s="91"/>
      <c r="S104" s="1"/>
    </row>
    <row r="105" spans="2:19" ht="16.5" customHeight="1" x14ac:dyDescent="0.2">
      <c r="B105" s="72"/>
      <c r="D105" s="112" t="s">
        <v>83</v>
      </c>
      <c r="E105" s="394"/>
      <c r="F105" s="394"/>
      <c r="G105" s="394"/>
      <c r="H105" s="394"/>
      <c r="I105" s="394"/>
      <c r="J105" s="114"/>
      <c r="K105" s="341">
        <v>0</v>
      </c>
      <c r="L105" s="341">
        <v>0</v>
      </c>
      <c r="M105" s="341">
        <v>1</v>
      </c>
      <c r="N105" s="341">
        <v>0</v>
      </c>
      <c r="O105" s="116">
        <f t="shared" si="8"/>
        <v>1</v>
      </c>
      <c r="Q105" s="1"/>
      <c r="R105" s="67"/>
      <c r="S105" s="1"/>
    </row>
    <row r="106" spans="2:19" ht="16.5" customHeight="1" x14ac:dyDescent="0.2">
      <c r="C106" s="72"/>
      <c r="D106" s="112" t="s">
        <v>190</v>
      </c>
      <c r="E106" s="394"/>
      <c r="F106" s="394"/>
      <c r="G106" s="394"/>
      <c r="H106" s="394"/>
      <c r="I106" s="394"/>
      <c r="J106" s="118"/>
      <c r="K106" s="341">
        <v>392</v>
      </c>
      <c r="L106" s="341">
        <v>461</v>
      </c>
      <c r="M106" s="341">
        <v>483</v>
      </c>
      <c r="N106" s="341">
        <v>486</v>
      </c>
      <c r="O106" s="116">
        <f t="shared" si="8"/>
        <v>1822</v>
      </c>
      <c r="Q106" s="1"/>
      <c r="R106" s="91"/>
      <c r="S106" s="1"/>
    </row>
    <row r="107" spans="2:19" ht="16.5" customHeight="1" x14ac:dyDescent="0.2">
      <c r="D107" s="112" t="s">
        <v>186</v>
      </c>
      <c r="E107" s="394"/>
      <c r="F107" s="394"/>
      <c r="G107" s="394"/>
      <c r="H107" s="394"/>
      <c r="I107" s="394"/>
      <c r="J107" s="118"/>
      <c r="K107" s="341">
        <v>238</v>
      </c>
      <c r="L107" s="341">
        <v>151</v>
      </c>
      <c r="M107" s="341">
        <v>158</v>
      </c>
      <c r="N107" s="341">
        <v>120</v>
      </c>
      <c r="O107" s="116">
        <f t="shared" si="8"/>
        <v>667</v>
      </c>
      <c r="Q107" s="1"/>
      <c r="R107" s="1"/>
      <c r="S107" s="1"/>
    </row>
    <row r="108" spans="2:19" ht="27.75" customHeight="1" x14ac:dyDescent="0.2">
      <c r="D108" s="493" t="s">
        <v>187</v>
      </c>
      <c r="E108" s="499"/>
      <c r="F108" s="499"/>
      <c r="G108" s="499"/>
      <c r="H108" s="499"/>
      <c r="I108" s="499"/>
      <c r="J108" s="494"/>
      <c r="K108" s="341">
        <v>38</v>
      </c>
      <c r="L108" s="341">
        <v>79</v>
      </c>
      <c r="M108" s="341">
        <v>39</v>
      </c>
      <c r="N108" s="341">
        <v>61</v>
      </c>
      <c r="O108" s="116">
        <f t="shared" si="8"/>
        <v>217</v>
      </c>
      <c r="Q108" s="72"/>
    </row>
    <row r="109" spans="2:19" ht="16.5" customHeight="1" x14ac:dyDescent="0.2">
      <c r="D109" s="112" t="s">
        <v>11</v>
      </c>
      <c r="E109" s="394"/>
      <c r="F109" s="394"/>
      <c r="G109" s="394"/>
      <c r="H109" s="394"/>
      <c r="I109" s="394"/>
      <c r="J109" s="114"/>
      <c r="K109" s="341">
        <v>23</v>
      </c>
      <c r="L109" s="341">
        <v>48</v>
      </c>
      <c r="M109" s="341">
        <v>130</v>
      </c>
      <c r="N109" s="341">
        <v>134</v>
      </c>
      <c r="O109" s="116">
        <f t="shared" si="8"/>
        <v>335</v>
      </c>
    </row>
    <row r="110" spans="2:19" ht="16.5" customHeight="1" x14ac:dyDescent="0.2">
      <c r="D110" s="112" t="s">
        <v>84</v>
      </c>
      <c r="E110" s="394"/>
      <c r="F110" s="394"/>
      <c r="G110" s="394"/>
      <c r="H110" s="394"/>
      <c r="I110" s="394"/>
      <c r="J110" s="114"/>
      <c r="K110" s="341">
        <v>7</v>
      </c>
      <c r="L110" s="341">
        <v>23</v>
      </c>
      <c r="M110" s="341">
        <v>18</v>
      </c>
      <c r="N110" s="341">
        <v>39</v>
      </c>
      <c r="O110" s="116">
        <f t="shared" si="8"/>
        <v>87</v>
      </c>
    </row>
    <row r="111" spans="2:19" ht="16.5" customHeight="1" x14ac:dyDescent="0.2">
      <c r="D111" s="112" t="s">
        <v>13</v>
      </c>
      <c r="E111" s="394"/>
      <c r="F111" s="394"/>
      <c r="G111" s="394"/>
      <c r="H111" s="394"/>
      <c r="I111" s="394"/>
      <c r="J111" s="114"/>
      <c r="K111" s="341">
        <v>24</v>
      </c>
      <c r="L111" s="341">
        <v>0</v>
      </c>
      <c r="M111" s="341">
        <v>5</v>
      </c>
      <c r="N111" s="341">
        <v>0</v>
      </c>
      <c r="O111" s="116">
        <f t="shared" si="8"/>
        <v>29</v>
      </c>
    </row>
    <row r="112" spans="2:19" ht="27" customHeight="1" x14ac:dyDescent="0.2">
      <c r="D112" s="491" t="s">
        <v>117</v>
      </c>
      <c r="E112" s="500"/>
      <c r="F112" s="500"/>
      <c r="G112" s="500"/>
      <c r="H112" s="500"/>
      <c r="I112" s="500"/>
      <c r="J112" s="492"/>
      <c r="K112" s="341">
        <v>0</v>
      </c>
      <c r="L112" s="341">
        <v>0</v>
      </c>
      <c r="M112" s="341">
        <v>3</v>
      </c>
      <c r="N112" s="341">
        <v>14</v>
      </c>
      <c r="O112" s="116">
        <f t="shared" si="8"/>
        <v>17</v>
      </c>
    </row>
    <row r="113" spans="1:17" ht="16.5" customHeight="1" x14ac:dyDescent="0.2">
      <c r="D113" s="141" t="s">
        <v>118</v>
      </c>
      <c r="E113" s="501"/>
      <c r="F113" s="501"/>
      <c r="G113" s="501"/>
      <c r="H113" s="501"/>
      <c r="I113" s="501"/>
      <c r="J113" s="114"/>
      <c r="K113" s="341">
        <v>6</v>
      </c>
      <c r="L113" s="341">
        <v>14</v>
      </c>
      <c r="M113" s="341">
        <v>19</v>
      </c>
      <c r="N113" s="341">
        <v>17</v>
      </c>
      <c r="O113" s="116">
        <f t="shared" si="8"/>
        <v>56</v>
      </c>
    </row>
    <row r="114" spans="1:17" ht="16.5" customHeight="1" x14ac:dyDescent="0.2">
      <c r="D114" s="112" t="s">
        <v>85</v>
      </c>
      <c r="E114" s="394"/>
      <c r="F114" s="394"/>
      <c r="G114" s="394"/>
      <c r="H114" s="394"/>
      <c r="I114" s="394"/>
      <c r="J114" s="114"/>
      <c r="K114" s="341">
        <v>0</v>
      </c>
      <c r="L114" s="341">
        <v>2</v>
      </c>
      <c r="M114" s="341">
        <v>2</v>
      </c>
      <c r="N114" s="341">
        <v>1</v>
      </c>
      <c r="O114" s="116">
        <f t="shared" si="8"/>
        <v>5</v>
      </c>
    </row>
    <row r="115" spans="1:17" ht="16.5" customHeight="1" x14ac:dyDescent="0.2">
      <c r="D115" s="112" t="s">
        <v>86</v>
      </c>
      <c r="E115" s="394"/>
      <c r="F115" s="394"/>
      <c r="G115" s="394"/>
      <c r="H115" s="394"/>
      <c r="I115" s="394"/>
      <c r="J115" s="114"/>
      <c r="K115" s="341">
        <v>132</v>
      </c>
      <c r="L115" s="341">
        <v>138</v>
      </c>
      <c r="M115" s="341">
        <v>122</v>
      </c>
      <c r="N115" s="341">
        <v>105</v>
      </c>
      <c r="O115" s="116">
        <f t="shared" si="8"/>
        <v>497</v>
      </c>
    </row>
    <row r="116" spans="1:17" ht="16.5" customHeight="1" x14ac:dyDescent="0.2">
      <c r="D116" s="112" t="s">
        <v>87</v>
      </c>
      <c r="E116" s="394"/>
      <c r="F116" s="394"/>
      <c r="G116" s="394"/>
      <c r="H116" s="394"/>
      <c r="I116" s="394"/>
      <c r="J116" s="114"/>
      <c r="K116" s="341">
        <v>48</v>
      </c>
      <c r="L116" s="341">
        <v>84</v>
      </c>
      <c r="M116" s="341">
        <v>61</v>
      </c>
      <c r="N116" s="341">
        <v>137</v>
      </c>
      <c r="O116" s="116">
        <f t="shared" si="8"/>
        <v>330</v>
      </c>
    </row>
    <row r="117" spans="1:17" ht="16.5" customHeight="1" x14ac:dyDescent="0.2">
      <c r="D117" s="48" t="s">
        <v>15</v>
      </c>
      <c r="E117" s="375"/>
      <c r="F117" s="375"/>
      <c r="G117" s="375"/>
      <c r="H117" s="375"/>
      <c r="I117" s="375"/>
      <c r="J117" s="297"/>
      <c r="K117" s="342">
        <v>27</v>
      </c>
      <c r="L117" s="342">
        <v>47</v>
      </c>
      <c r="M117" s="342">
        <v>59</v>
      </c>
      <c r="N117" s="342">
        <v>21</v>
      </c>
      <c r="O117" s="298">
        <f t="shared" si="8"/>
        <v>154</v>
      </c>
    </row>
    <row r="118" spans="1:17" ht="15.95" customHeight="1" x14ac:dyDescent="0.2">
      <c r="D118" s="60"/>
      <c r="E118" s="502"/>
      <c r="F118" s="502"/>
      <c r="G118" s="502"/>
      <c r="H118" s="502"/>
      <c r="I118" s="502"/>
      <c r="J118" s="31" t="s">
        <v>14</v>
      </c>
      <c r="K118" s="23">
        <f>SUM(K103:K117)</f>
        <v>935</v>
      </c>
      <c r="L118" s="23">
        <f>SUM(L103:L117)</f>
        <v>1047</v>
      </c>
      <c r="M118" s="23">
        <f>SUM(M103:M117)</f>
        <v>1101</v>
      </c>
      <c r="N118" s="23">
        <f>SUM(N103:N117)</f>
        <v>1135</v>
      </c>
      <c r="O118" s="23">
        <f>SUM(O103:O117)</f>
        <v>4218</v>
      </c>
    </row>
    <row r="119" spans="1:17" ht="15.95" customHeight="1" x14ac:dyDescent="0.2">
      <c r="D119" s="35" t="s">
        <v>61</v>
      </c>
      <c r="E119" s="35"/>
      <c r="F119" s="35"/>
      <c r="G119" s="35"/>
    </row>
    <row r="120" spans="1:17" ht="15.95" customHeight="1" x14ac:dyDescent="0.2">
      <c r="B120" s="72"/>
      <c r="D120" s="35"/>
      <c r="E120" s="35"/>
      <c r="F120" s="35"/>
      <c r="G120" s="35"/>
    </row>
    <row r="121" spans="1:17" ht="15.95" customHeight="1" x14ac:dyDescent="0.2">
      <c r="B121" s="72"/>
      <c r="D121" s="35"/>
      <c r="E121" s="35"/>
      <c r="F121" s="35"/>
      <c r="G121" s="35"/>
    </row>
    <row r="122" spans="1:17" ht="6.95" customHeight="1" x14ac:dyDescent="0.2"/>
    <row r="123" spans="1:17" ht="18" customHeight="1" x14ac:dyDescent="0.2">
      <c r="D123" s="573" t="s">
        <v>81</v>
      </c>
      <c r="E123" s="571"/>
      <c r="F123" s="571"/>
      <c r="G123" s="571"/>
      <c r="H123" s="571"/>
      <c r="I123" s="572"/>
      <c r="J123" s="16" t="s">
        <v>113</v>
      </c>
      <c r="K123" s="16" t="s">
        <v>105</v>
      </c>
      <c r="L123" s="16" t="s">
        <v>114</v>
      </c>
      <c r="M123" s="16" t="s">
        <v>107</v>
      </c>
      <c r="N123" s="55" t="s">
        <v>8</v>
      </c>
    </row>
    <row r="124" spans="1:17" ht="15.95" customHeight="1" x14ac:dyDescent="0.2">
      <c r="A124" s="72"/>
      <c r="B124" s="72"/>
      <c r="C124" s="72"/>
      <c r="D124" s="515" t="s">
        <v>88</v>
      </c>
      <c r="E124" s="536"/>
      <c r="F124" s="536"/>
      <c r="G124" s="536"/>
      <c r="H124" s="536"/>
      <c r="I124" s="516"/>
      <c r="J124" s="332">
        <v>30</v>
      </c>
      <c r="K124" s="332">
        <v>30</v>
      </c>
      <c r="L124" s="332">
        <v>29</v>
      </c>
      <c r="M124" s="332">
        <v>14</v>
      </c>
      <c r="N124" s="111">
        <f>SUM(J124:M124)</f>
        <v>103</v>
      </c>
      <c r="Q124" s="72"/>
    </row>
    <row r="125" spans="1:17" ht="15.95" customHeight="1" x14ac:dyDescent="0.2">
      <c r="D125" s="515" t="s">
        <v>89</v>
      </c>
      <c r="E125" s="536"/>
      <c r="F125" s="536"/>
      <c r="G125" s="536"/>
      <c r="H125" s="536"/>
      <c r="I125" s="516"/>
      <c r="J125" s="333">
        <v>1</v>
      </c>
      <c r="K125" s="333">
        <v>9</v>
      </c>
      <c r="L125" s="333">
        <v>3</v>
      </c>
      <c r="M125" s="333">
        <v>7</v>
      </c>
      <c r="N125" s="115">
        <f>SUM(J125:M125)</f>
        <v>20</v>
      </c>
      <c r="Q125" s="140"/>
    </row>
    <row r="126" spans="1:17" ht="15.95" customHeight="1" x14ac:dyDescent="0.2">
      <c r="D126" s="221" t="s">
        <v>90</v>
      </c>
      <c r="E126" s="3"/>
      <c r="F126" s="3"/>
      <c r="G126" s="3"/>
      <c r="H126" s="3"/>
      <c r="I126" s="222"/>
      <c r="J126" s="334">
        <v>6</v>
      </c>
      <c r="K126" s="334">
        <v>7</v>
      </c>
      <c r="L126" s="334">
        <v>6</v>
      </c>
      <c r="M126" s="334">
        <v>2</v>
      </c>
      <c r="N126" s="63">
        <f>SUM(J126:M126)</f>
        <v>21</v>
      </c>
    </row>
    <row r="127" spans="1:17" ht="15.95" customHeight="1" x14ac:dyDescent="0.2">
      <c r="D127" s="46" t="s">
        <v>14</v>
      </c>
      <c r="E127" s="139"/>
      <c r="F127" s="139"/>
      <c r="G127" s="139"/>
      <c r="H127" s="139"/>
      <c r="I127" s="31"/>
      <c r="J127" s="142">
        <f>SUM(J124:J126)</f>
        <v>37</v>
      </c>
      <c r="K127" s="142">
        <f>SUM(K124:K126)</f>
        <v>46</v>
      </c>
      <c r="L127" s="142">
        <f>SUM(L124:L126)</f>
        <v>38</v>
      </c>
      <c r="M127" s="142">
        <f>SUM(M124:M126)</f>
        <v>23</v>
      </c>
      <c r="N127" s="299">
        <f>SUM(J127:M127)</f>
        <v>144</v>
      </c>
    </row>
    <row r="128" spans="1:17" ht="15.95" customHeight="1" x14ac:dyDescent="0.2">
      <c r="D128" s="68" t="s">
        <v>95</v>
      </c>
      <c r="E128" s="68"/>
      <c r="F128" s="68"/>
      <c r="G128" s="68"/>
      <c r="H128" s="69"/>
      <c r="I128" s="69"/>
      <c r="J128" s="69"/>
      <c r="K128" s="69"/>
      <c r="L128" s="69"/>
    </row>
    <row r="129" spans="2:16" ht="15.95" customHeight="1" x14ac:dyDescent="0.2"/>
    <row r="130" spans="2:16" ht="15.95" customHeight="1" x14ac:dyDescent="0.2">
      <c r="B130" s="72"/>
    </row>
    <row r="131" spans="2:16" ht="15.95" customHeight="1" x14ac:dyDescent="0.2"/>
    <row r="132" spans="2:16" ht="6.95" customHeight="1" x14ac:dyDescent="0.2"/>
    <row r="133" spans="2:16" ht="18" customHeight="1" x14ac:dyDescent="0.2">
      <c r="B133" s="72"/>
      <c r="D133" s="496"/>
      <c r="E133" s="571"/>
      <c r="F133" s="571"/>
      <c r="G133" s="571"/>
      <c r="H133" s="529"/>
      <c r="I133" s="495"/>
      <c r="J133" s="16" t="s">
        <v>91</v>
      </c>
      <c r="K133" s="16" t="s">
        <v>92</v>
      </c>
      <c r="L133" s="16" t="s">
        <v>8</v>
      </c>
    </row>
    <row r="134" spans="2:16" ht="15.95" customHeight="1" x14ac:dyDescent="0.2">
      <c r="D134" s="515" t="s">
        <v>93</v>
      </c>
      <c r="E134" s="536"/>
      <c r="F134" s="536"/>
      <c r="G134" s="536"/>
      <c r="H134" s="536"/>
      <c r="I134" s="516"/>
      <c r="J134" s="27">
        <v>384</v>
      </c>
      <c r="K134" s="27">
        <v>310</v>
      </c>
      <c r="L134" s="62">
        <f>J134+K134</f>
        <v>694</v>
      </c>
    </row>
    <row r="135" spans="2:16" ht="15.95" customHeight="1" x14ac:dyDescent="0.2">
      <c r="B135" s="72"/>
      <c r="D135" s="221" t="s">
        <v>94</v>
      </c>
      <c r="E135" s="3"/>
      <c r="F135" s="3"/>
      <c r="G135" s="3"/>
      <c r="H135" s="3"/>
      <c r="I135" s="222"/>
      <c r="J135" s="76">
        <v>26</v>
      </c>
      <c r="K135" s="76">
        <v>14</v>
      </c>
      <c r="L135" s="120">
        <f>J135+K135</f>
        <v>40</v>
      </c>
      <c r="M135" s="72"/>
      <c r="N135" s="72"/>
    </row>
    <row r="136" spans="2:16" ht="15.95" customHeight="1" x14ac:dyDescent="0.2">
      <c r="D136" s="46" t="s">
        <v>14</v>
      </c>
      <c r="E136" s="139"/>
      <c r="F136" s="139"/>
      <c r="G136" s="139"/>
      <c r="H136" s="139"/>
      <c r="I136" s="31"/>
      <c r="J136" s="64">
        <f>SUM(J134:J135)</f>
        <v>410</v>
      </c>
      <c r="K136" s="64">
        <f>SUM(K134:K135)</f>
        <v>324</v>
      </c>
      <c r="L136" s="64">
        <f>J136+K136</f>
        <v>734</v>
      </c>
    </row>
    <row r="137" spans="2:16" ht="15.95" customHeight="1" x14ac:dyDescent="0.2">
      <c r="D137" s="68" t="s">
        <v>61</v>
      </c>
      <c r="E137" s="68"/>
      <c r="F137" s="68"/>
      <c r="G137" s="68"/>
    </row>
    <row r="138" spans="2:16" ht="15.95" customHeight="1" x14ac:dyDescent="0.2"/>
    <row r="139" spans="2:16" ht="15.95" customHeight="1" x14ac:dyDescent="0.2"/>
    <row r="140" spans="2:16" ht="15.75" customHeight="1" x14ac:dyDescent="0.2">
      <c r="B140" s="72"/>
      <c r="P140" s="72"/>
    </row>
    <row r="141" spans="2:16" ht="15.75" customHeight="1" x14ac:dyDescent="0.2">
      <c r="B141" s="72"/>
      <c r="P141" s="72"/>
    </row>
    <row r="142" spans="2:16" ht="6.95" customHeight="1" x14ac:dyDescent="0.2"/>
    <row r="143" spans="2:16" ht="36" customHeight="1" x14ac:dyDescent="0.2">
      <c r="C143" s="72"/>
      <c r="D143" s="496" t="s">
        <v>72</v>
      </c>
      <c r="E143" s="571"/>
      <c r="F143" s="571"/>
      <c r="G143" s="571"/>
      <c r="H143" s="529"/>
      <c r="I143" s="495"/>
      <c r="J143" s="70" t="s">
        <v>119</v>
      </c>
      <c r="K143" s="70" t="s">
        <v>291</v>
      </c>
      <c r="L143" s="70" t="s">
        <v>120</v>
      </c>
      <c r="M143" s="70" t="s">
        <v>121</v>
      </c>
      <c r="N143" s="70" t="s">
        <v>122</v>
      </c>
      <c r="O143" s="70" t="s">
        <v>90</v>
      </c>
    </row>
    <row r="144" spans="2:16" ht="15.95" customHeight="1" x14ac:dyDescent="0.2">
      <c r="B144" s="72"/>
      <c r="D144" s="517" t="s">
        <v>108</v>
      </c>
      <c r="E144" s="537"/>
      <c r="F144" s="537"/>
      <c r="G144" s="537"/>
      <c r="H144" s="537"/>
      <c r="I144" s="518"/>
      <c r="J144" s="435">
        <v>1.2E-2</v>
      </c>
      <c r="K144" s="435">
        <v>0.20300000000000001</v>
      </c>
      <c r="L144" s="435">
        <v>1.7999999999999999E-2</v>
      </c>
      <c r="M144" s="435">
        <v>0.316</v>
      </c>
      <c r="N144" s="435">
        <v>0.28100000000000003</v>
      </c>
      <c r="O144" s="435">
        <v>0.17</v>
      </c>
    </row>
    <row r="145" spans="2:18" ht="15.95" customHeight="1" x14ac:dyDescent="0.2">
      <c r="B145" s="72"/>
      <c r="D145" s="510" t="s">
        <v>102</v>
      </c>
      <c r="E145" s="533"/>
      <c r="F145" s="533"/>
      <c r="G145" s="533"/>
      <c r="H145" s="533"/>
      <c r="I145" s="511"/>
      <c r="J145" s="436">
        <v>1.6E-2</v>
      </c>
      <c r="K145" s="436">
        <v>0.23200000000000001</v>
      </c>
      <c r="L145" s="436">
        <v>2.9000000000000001E-2</v>
      </c>
      <c r="M145" s="436">
        <v>0.33300000000000002</v>
      </c>
      <c r="N145" s="436">
        <v>0.20599999999999999</v>
      </c>
      <c r="O145" s="436">
        <v>0.184</v>
      </c>
      <c r="R145" s="72"/>
    </row>
    <row r="146" spans="2:18" ht="15.95" customHeight="1" x14ac:dyDescent="0.2">
      <c r="D146" s="510" t="s">
        <v>109</v>
      </c>
      <c r="E146" s="533"/>
      <c r="F146" s="533"/>
      <c r="G146" s="533"/>
      <c r="H146" s="533"/>
      <c r="I146" s="511"/>
      <c r="J146" s="436">
        <v>7.0000000000000001E-3</v>
      </c>
      <c r="K146" s="436">
        <v>0.20200000000000001</v>
      </c>
      <c r="L146" s="436">
        <v>2.5000000000000001E-2</v>
      </c>
      <c r="M146" s="436">
        <v>0.39100000000000001</v>
      </c>
      <c r="N146" s="436">
        <v>0.26400000000000001</v>
      </c>
      <c r="O146" s="436">
        <v>0.111</v>
      </c>
    </row>
    <row r="147" spans="2:18" ht="15.95" customHeight="1" x14ac:dyDescent="0.2">
      <c r="D147" s="71" t="s">
        <v>103</v>
      </c>
      <c r="E147" s="538"/>
      <c r="F147" s="538"/>
      <c r="G147" s="538"/>
      <c r="H147" s="538"/>
      <c r="I147" s="507"/>
      <c r="J147" s="437">
        <v>1.4999999999999999E-2</v>
      </c>
      <c r="K147" s="437">
        <v>0.23699999999999999</v>
      </c>
      <c r="L147" s="437">
        <v>2.4E-2</v>
      </c>
      <c r="M147" s="437">
        <v>0.41099999999999998</v>
      </c>
      <c r="N147" s="437">
        <v>0.24099999999999999</v>
      </c>
      <c r="O147" s="437">
        <v>7.1999999999999995E-2</v>
      </c>
    </row>
    <row r="148" spans="2:18" ht="15.95" customHeight="1" x14ac:dyDescent="0.2">
      <c r="D148" s="68" t="s">
        <v>95</v>
      </c>
      <c r="E148" s="68"/>
    </row>
    <row r="149" spans="2:18" ht="15.95" customHeight="1" x14ac:dyDescent="0.2">
      <c r="D149" s="86"/>
    </row>
    <row r="150" spans="2:18" ht="15.95" customHeight="1" x14ac:dyDescent="0.2"/>
    <row r="151" spans="2:18" ht="15.95" customHeight="1" x14ac:dyDescent="0.2"/>
    <row r="152" spans="2:18" ht="15.95" customHeight="1" x14ac:dyDescent="0.2"/>
    <row r="153" spans="2:18" ht="15.95" customHeight="1" x14ac:dyDescent="0.2"/>
    <row r="154" spans="2:18" ht="15.95" customHeight="1" x14ac:dyDescent="0.2"/>
    <row r="155" spans="2:18" ht="15.95" customHeight="1" x14ac:dyDescent="0.2"/>
    <row r="156" spans="2:18" ht="15.95" customHeight="1" x14ac:dyDescent="0.2"/>
    <row r="157" spans="2:18" ht="15.95" customHeight="1" x14ac:dyDescent="0.2"/>
    <row r="158" spans="2:18" ht="15.95" customHeight="1" x14ac:dyDescent="0.2"/>
    <row r="159" spans="2:18" ht="15.95" customHeight="1" x14ac:dyDescent="0.2"/>
    <row r="160" spans="2:18"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sheetData>
  <phoneticPr fontId="0" type="noConversion"/>
  <pageMargins left="0.6692913385826772" right="0.47244094488188981" top="0.39370078740157483" bottom="0.6692913385826772" header="0" footer="0"/>
  <pageSetup paperSize="9" scale="95" fitToHeight="0" orientation="portrait" r:id="rId1"/>
  <headerFooter alignWithMargins="0"/>
  <rowBreaks count="3" manualBreakCount="3">
    <brk id="49" min="2" max="15" man="1"/>
    <brk id="85" min="2" max="15" man="1"/>
    <brk id="119" min="2" max="15" man="1"/>
  </rowBreaks>
  <ignoredErrors>
    <ignoredError sqref="I21 J21:O21 I35:O35"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B1:X161"/>
  <sheetViews>
    <sheetView showGridLines="0" zoomScaleNormal="100" workbookViewId="0"/>
  </sheetViews>
  <sheetFormatPr baseColWidth="10" defaultRowHeight="12" x14ac:dyDescent="0.2"/>
  <cols>
    <col min="1" max="1" width="11.42578125" style="2" customWidth="1"/>
    <col min="2" max="2" width="5.7109375" style="2" customWidth="1"/>
    <col min="3" max="3" width="4.5703125" style="2" customWidth="1"/>
    <col min="4" max="4" width="25.140625" style="2" customWidth="1"/>
    <col min="5" max="7" width="7.140625" style="2" hidden="1" customWidth="1"/>
    <col min="8" max="8" width="7" style="2" hidden="1" customWidth="1"/>
    <col min="9" max="25" width="7" style="2" customWidth="1"/>
    <col min="26" max="16384" width="11.42578125" style="2"/>
  </cols>
  <sheetData>
    <row r="1" spans="2:17" ht="15.95" customHeight="1" x14ac:dyDescent="0.2">
      <c r="B1" s="1"/>
      <c r="C1" s="1"/>
      <c r="D1" s="1"/>
      <c r="E1" s="1"/>
      <c r="F1" s="1"/>
      <c r="G1" s="1"/>
      <c r="H1" s="1"/>
      <c r="I1" s="1"/>
      <c r="J1" s="1"/>
      <c r="K1" s="1"/>
      <c r="L1" s="1"/>
      <c r="M1" s="1"/>
      <c r="N1" s="1"/>
      <c r="O1" s="1"/>
      <c r="P1" s="1"/>
      <c r="Q1" s="1"/>
    </row>
    <row r="2" spans="2:17" ht="12" customHeight="1" x14ac:dyDescent="0.2">
      <c r="B2" s="1"/>
      <c r="C2" s="3"/>
      <c r="D2" s="3"/>
      <c r="E2" s="3"/>
      <c r="F2" s="3"/>
      <c r="G2" s="3"/>
      <c r="H2" s="3"/>
      <c r="I2" s="3"/>
      <c r="J2" s="3"/>
      <c r="K2" s="3"/>
      <c r="L2" s="3"/>
      <c r="M2" s="3"/>
      <c r="N2" s="3"/>
      <c r="O2" s="3"/>
      <c r="P2" s="3"/>
      <c r="Q2" s="1"/>
    </row>
    <row r="3" spans="2:17" ht="12" customHeight="1" x14ac:dyDescent="0.2">
      <c r="B3" s="1"/>
      <c r="C3" s="3"/>
      <c r="D3" s="3"/>
      <c r="E3" s="3"/>
      <c r="F3" s="3"/>
      <c r="G3" s="3"/>
      <c r="H3" s="3"/>
      <c r="I3" s="3"/>
      <c r="J3" s="3"/>
      <c r="K3" s="3"/>
      <c r="L3" s="3"/>
      <c r="M3" s="3"/>
      <c r="N3" s="3"/>
      <c r="O3" s="3"/>
      <c r="P3" s="3"/>
      <c r="Q3" s="1"/>
    </row>
    <row r="4" spans="2:17" ht="12" customHeight="1" x14ac:dyDescent="0.2">
      <c r="B4" s="1"/>
      <c r="C4" s="3"/>
      <c r="D4" s="3"/>
      <c r="E4" s="3"/>
      <c r="F4" s="3"/>
      <c r="G4" s="3"/>
      <c r="H4" s="3"/>
      <c r="I4" s="3"/>
      <c r="J4" s="3"/>
      <c r="K4" s="3"/>
      <c r="L4" s="3"/>
      <c r="M4" s="3"/>
      <c r="N4" s="3"/>
      <c r="O4" s="3"/>
      <c r="P4" s="3"/>
      <c r="Q4" s="1"/>
    </row>
    <row r="5" spans="2:17" ht="24" customHeight="1" x14ac:dyDescent="0.2"/>
    <row r="6" spans="2:17" ht="18" customHeight="1" x14ac:dyDescent="0.2">
      <c r="C6" s="8" t="s">
        <v>0</v>
      </c>
      <c r="D6" s="8"/>
      <c r="E6" s="8"/>
      <c r="F6" s="8"/>
      <c r="G6" s="8"/>
    </row>
    <row r="7" spans="2:17" ht="18" customHeight="1" x14ac:dyDescent="0.2">
      <c r="C7" s="10" t="s">
        <v>1</v>
      </c>
      <c r="D7" s="10"/>
      <c r="E7" s="10"/>
      <c r="F7" s="10"/>
      <c r="G7" s="10"/>
    </row>
    <row r="8" spans="2:17" ht="15.95" customHeight="1" x14ac:dyDescent="0.2">
      <c r="C8" s="10"/>
      <c r="D8" s="10"/>
      <c r="E8" s="10"/>
      <c r="F8" s="10"/>
      <c r="G8" s="10"/>
    </row>
    <row r="9" spans="2:17" ht="15.95" customHeight="1" x14ac:dyDescent="0.2">
      <c r="C9" s="4" t="s">
        <v>189</v>
      </c>
      <c r="D9" s="4"/>
      <c r="E9" s="4"/>
    </row>
    <row r="10" spans="2:17" ht="6.95" customHeight="1" x14ac:dyDescent="0.2">
      <c r="C10" s="4"/>
      <c r="D10" s="74"/>
      <c r="E10" s="74"/>
      <c r="F10" s="4"/>
      <c r="G10" s="4"/>
    </row>
    <row r="11" spans="2:17" ht="15.95" customHeight="1" x14ac:dyDescent="0.2"/>
    <row r="12" spans="2:17" ht="6.95" customHeight="1" x14ac:dyDescent="0.2"/>
    <row r="13" spans="2:17" ht="15.95" customHeight="1" x14ac:dyDescent="0.2">
      <c r="D13" s="193" t="s">
        <v>310</v>
      </c>
      <c r="E13" s="193"/>
    </row>
    <row r="14" spans="2:17" ht="6.95" customHeight="1" x14ac:dyDescent="0.2"/>
    <row r="15" spans="2:17" ht="26.25" customHeight="1" x14ac:dyDescent="0.2">
      <c r="D15" s="424" t="s">
        <v>180</v>
      </c>
      <c r="E15" s="425"/>
      <c r="F15" s="425"/>
      <c r="G15" s="425"/>
      <c r="H15" s="512"/>
      <c r="I15" s="47" t="s">
        <v>179</v>
      </c>
    </row>
    <row r="16" spans="2:17" ht="15.95" customHeight="1" x14ac:dyDescent="0.2">
      <c r="D16" s="591" t="s">
        <v>175</v>
      </c>
      <c r="E16" s="592"/>
      <c r="F16" s="592"/>
      <c r="G16" s="592"/>
      <c r="H16" s="593"/>
      <c r="I16" s="223">
        <v>30</v>
      </c>
    </row>
    <row r="17" spans="4:24" ht="15.95" customHeight="1" x14ac:dyDescent="0.2">
      <c r="D17" s="406" t="s">
        <v>176</v>
      </c>
      <c r="E17" s="407"/>
      <c r="F17" s="407"/>
      <c r="G17" s="407"/>
      <c r="H17" s="594"/>
      <c r="I17" s="135">
        <v>18</v>
      </c>
    </row>
    <row r="18" spans="4:24" ht="15.95" customHeight="1" x14ac:dyDescent="0.2">
      <c r="D18" s="406" t="s">
        <v>177</v>
      </c>
      <c r="E18" s="407"/>
      <c r="F18" s="407"/>
      <c r="G18" s="407"/>
      <c r="H18" s="594"/>
      <c r="I18" s="135">
        <v>36</v>
      </c>
    </row>
    <row r="19" spans="4:24" ht="15.95" customHeight="1" x14ac:dyDescent="0.2">
      <c r="D19" s="595" t="s">
        <v>178</v>
      </c>
      <c r="E19" s="590"/>
      <c r="F19" s="590"/>
      <c r="G19" s="590"/>
      <c r="H19" s="596"/>
      <c r="I19" s="135">
        <v>0</v>
      </c>
    </row>
    <row r="20" spans="4:24" ht="15.95" customHeight="1" x14ac:dyDescent="0.2">
      <c r="D20" s="46" t="s">
        <v>14</v>
      </c>
      <c r="E20" s="139"/>
      <c r="F20" s="139"/>
      <c r="G20" s="139"/>
      <c r="H20" s="31"/>
      <c r="I20" s="64">
        <f>SUM(I16:I19)</f>
        <v>84</v>
      </c>
    </row>
    <row r="21" spans="4:24" ht="15.95" customHeight="1" x14ac:dyDescent="0.2">
      <c r="D21" s="68" t="s">
        <v>95</v>
      </c>
      <c r="E21" s="68"/>
    </row>
    <row r="22" spans="4:24" ht="15.95" customHeight="1" x14ac:dyDescent="0.2"/>
    <row r="23" spans="4:24" ht="15.95" customHeight="1" x14ac:dyDescent="0.2">
      <c r="D23" s="193" t="s">
        <v>311</v>
      </c>
      <c r="E23" s="193"/>
    </row>
    <row r="24" spans="4:24" ht="6.95" customHeight="1" x14ac:dyDescent="0.2"/>
    <row r="25" spans="4:24" ht="26.25" customHeight="1" x14ac:dyDescent="0.2">
      <c r="D25" s="47" t="s">
        <v>180</v>
      </c>
      <c r="E25" s="47">
        <v>2005</v>
      </c>
      <c r="F25" s="47">
        <v>2006</v>
      </c>
      <c r="G25" s="47">
        <v>2007</v>
      </c>
      <c r="H25" s="47">
        <v>2008</v>
      </c>
      <c r="I25" s="47">
        <v>2009</v>
      </c>
      <c r="J25" s="47">
        <v>2010</v>
      </c>
      <c r="K25" s="47">
        <v>2011</v>
      </c>
      <c r="L25" s="47">
        <v>2012</v>
      </c>
      <c r="M25" s="47">
        <v>2013</v>
      </c>
      <c r="N25" s="47">
        <v>2014</v>
      </c>
      <c r="O25" s="47">
        <v>2015</v>
      </c>
      <c r="P25" s="47">
        <v>2016</v>
      </c>
      <c r="Q25" s="47">
        <v>2017</v>
      </c>
      <c r="R25" s="47">
        <v>2018</v>
      </c>
      <c r="S25" s="47">
        <v>2019</v>
      </c>
      <c r="T25" s="47">
        <v>2020</v>
      </c>
      <c r="U25" s="47">
        <v>2021</v>
      </c>
      <c r="V25" s="47">
        <v>2022</v>
      </c>
      <c r="W25" s="47">
        <v>2023</v>
      </c>
      <c r="X25" s="47">
        <v>2024</v>
      </c>
    </row>
    <row r="26" spans="4:24" ht="15.95" customHeight="1" x14ac:dyDescent="0.2">
      <c r="D26" s="343" t="s">
        <v>175</v>
      </c>
      <c r="E26" s="223">
        <v>2</v>
      </c>
      <c r="F26" s="223">
        <v>1</v>
      </c>
      <c r="G26" s="223">
        <v>5</v>
      </c>
      <c r="H26" s="223">
        <v>1</v>
      </c>
      <c r="I26" s="223">
        <v>11</v>
      </c>
      <c r="J26" s="223">
        <v>2</v>
      </c>
      <c r="K26" s="223">
        <v>3</v>
      </c>
      <c r="L26" s="223">
        <v>13</v>
      </c>
      <c r="M26" s="223">
        <v>4</v>
      </c>
      <c r="N26" s="223">
        <v>4</v>
      </c>
      <c r="O26" s="223">
        <v>2</v>
      </c>
      <c r="P26" s="223">
        <v>2</v>
      </c>
      <c r="Q26" s="223">
        <v>0</v>
      </c>
      <c r="R26" s="223">
        <v>1</v>
      </c>
      <c r="S26" s="223">
        <v>6</v>
      </c>
      <c r="T26" s="223">
        <v>8</v>
      </c>
      <c r="U26" s="223">
        <v>6</v>
      </c>
      <c r="V26" s="223">
        <v>43</v>
      </c>
      <c r="W26" s="223">
        <v>7</v>
      </c>
      <c r="X26" s="223">
        <v>30</v>
      </c>
    </row>
    <row r="27" spans="4:24" ht="15.95" customHeight="1" x14ac:dyDescent="0.2">
      <c r="D27" s="344" t="s">
        <v>176</v>
      </c>
      <c r="E27" s="135">
        <v>0</v>
      </c>
      <c r="F27" s="135">
        <v>0</v>
      </c>
      <c r="G27" s="135">
        <v>1</v>
      </c>
      <c r="H27" s="135">
        <v>0</v>
      </c>
      <c r="I27" s="135">
        <v>0</v>
      </c>
      <c r="J27" s="135">
        <v>0</v>
      </c>
      <c r="K27" s="135">
        <v>1</v>
      </c>
      <c r="L27" s="135">
        <v>0</v>
      </c>
      <c r="M27" s="135">
        <v>3</v>
      </c>
      <c r="N27" s="135">
        <v>0</v>
      </c>
      <c r="O27" s="135">
        <v>0</v>
      </c>
      <c r="P27" s="135">
        <v>0</v>
      </c>
      <c r="Q27" s="135">
        <v>0</v>
      </c>
      <c r="R27" s="135">
        <v>1</v>
      </c>
      <c r="S27" s="135">
        <v>0</v>
      </c>
      <c r="T27" s="135">
        <v>1</v>
      </c>
      <c r="U27" s="135">
        <v>3</v>
      </c>
      <c r="V27" s="135">
        <v>19</v>
      </c>
      <c r="W27" s="135">
        <v>5</v>
      </c>
      <c r="X27" s="135">
        <v>18</v>
      </c>
    </row>
    <row r="28" spans="4:24" ht="15.95" customHeight="1" x14ac:dyDescent="0.2">
      <c r="D28" s="344" t="s">
        <v>177</v>
      </c>
      <c r="E28" s="135">
        <v>1</v>
      </c>
      <c r="F28" s="135">
        <v>16</v>
      </c>
      <c r="G28" s="135">
        <v>8</v>
      </c>
      <c r="H28" s="135">
        <v>21</v>
      </c>
      <c r="I28" s="135">
        <v>21</v>
      </c>
      <c r="J28" s="135">
        <v>11</v>
      </c>
      <c r="K28" s="135">
        <v>6</v>
      </c>
      <c r="L28" s="135">
        <v>6</v>
      </c>
      <c r="M28" s="135">
        <v>10</v>
      </c>
      <c r="N28" s="135">
        <v>5</v>
      </c>
      <c r="O28" s="135">
        <v>3</v>
      </c>
      <c r="P28" s="135">
        <v>3</v>
      </c>
      <c r="Q28" s="135">
        <v>1</v>
      </c>
      <c r="R28" s="135">
        <v>9</v>
      </c>
      <c r="S28" s="135">
        <v>17</v>
      </c>
      <c r="T28" s="135">
        <v>7</v>
      </c>
      <c r="U28" s="135">
        <v>6</v>
      </c>
      <c r="V28" s="135">
        <v>43</v>
      </c>
      <c r="W28" s="135">
        <v>24</v>
      </c>
      <c r="X28" s="135">
        <v>36</v>
      </c>
    </row>
    <row r="29" spans="4:24" ht="15.95" customHeight="1" x14ac:dyDescent="0.2">
      <c r="D29" s="344" t="s">
        <v>178</v>
      </c>
      <c r="E29" s="135">
        <v>0</v>
      </c>
      <c r="F29" s="135">
        <v>4</v>
      </c>
      <c r="G29" s="135">
        <v>2</v>
      </c>
      <c r="H29" s="135">
        <v>2</v>
      </c>
      <c r="I29" s="135">
        <v>0</v>
      </c>
      <c r="J29" s="135">
        <v>2</v>
      </c>
      <c r="K29" s="135">
        <v>9</v>
      </c>
      <c r="L29" s="135">
        <v>19</v>
      </c>
      <c r="M29" s="135">
        <v>21</v>
      </c>
      <c r="N29" s="135">
        <v>6</v>
      </c>
      <c r="O29" s="135">
        <v>6</v>
      </c>
      <c r="P29" s="135">
        <v>5</v>
      </c>
      <c r="Q29" s="135">
        <v>0</v>
      </c>
      <c r="R29" s="135">
        <v>2</v>
      </c>
      <c r="S29" s="135">
        <v>12</v>
      </c>
      <c r="T29" s="135">
        <v>1</v>
      </c>
      <c r="U29" s="135">
        <v>0</v>
      </c>
      <c r="V29" s="135">
        <v>0</v>
      </c>
      <c r="W29" s="135">
        <v>2</v>
      </c>
      <c r="X29" s="135">
        <v>0</v>
      </c>
    </row>
    <row r="30" spans="4:24" ht="15.95" customHeight="1" x14ac:dyDescent="0.2">
      <c r="D30" s="29" t="s">
        <v>14</v>
      </c>
      <c r="E30" s="64">
        <f t="shared" ref="E30:U30" si="0">SUM(E26:E29)</f>
        <v>3</v>
      </c>
      <c r="F30" s="64">
        <f t="shared" si="0"/>
        <v>21</v>
      </c>
      <c r="G30" s="64">
        <f t="shared" si="0"/>
        <v>16</v>
      </c>
      <c r="H30" s="64">
        <f t="shared" si="0"/>
        <v>24</v>
      </c>
      <c r="I30" s="64">
        <f t="shared" si="0"/>
        <v>32</v>
      </c>
      <c r="J30" s="64">
        <f t="shared" si="0"/>
        <v>15</v>
      </c>
      <c r="K30" s="64">
        <f t="shared" si="0"/>
        <v>19</v>
      </c>
      <c r="L30" s="64">
        <f t="shared" si="0"/>
        <v>38</v>
      </c>
      <c r="M30" s="64">
        <f t="shared" si="0"/>
        <v>38</v>
      </c>
      <c r="N30" s="64">
        <f t="shared" si="0"/>
        <v>15</v>
      </c>
      <c r="O30" s="64">
        <f t="shared" si="0"/>
        <v>11</v>
      </c>
      <c r="P30" s="64">
        <f t="shared" si="0"/>
        <v>10</v>
      </c>
      <c r="Q30" s="64">
        <f t="shared" si="0"/>
        <v>1</v>
      </c>
      <c r="R30" s="64">
        <f t="shared" si="0"/>
        <v>13</v>
      </c>
      <c r="S30" s="64">
        <f t="shared" si="0"/>
        <v>35</v>
      </c>
      <c r="T30" s="64">
        <f t="shared" si="0"/>
        <v>17</v>
      </c>
      <c r="U30" s="64">
        <f t="shared" si="0"/>
        <v>15</v>
      </c>
      <c r="V30" s="64">
        <f t="shared" ref="V30:W30" si="1">SUM(V26:V29)</f>
        <v>105</v>
      </c>
      <c r="W30" s="64">
        <f t="shared" si="1"/>
        <v>38</v>
      </c>
      <c r="X30" s="64">
        <f t="shared" ref="X30" si="2">SUM(X26:X29)</f>
        <v>84</v>
      </c>
    </row>
    <row r="31" spans="4:24" ht="15.95" customHeight="1" x14ac:dyDescent="0.2">
      <c r="D31" s="68" t="s">
        <v>95</v>
      </c>
      <c r="E31" s="68"/>
    </row>
    <row r="32" spans="4:24" ht="15.95" customHeight="1" x14ac:dyDescent="0.2"/>
    <row r="33" spans="4:13" ht="15.95" customHeight="1" x14ac:dyDescent="0.2"/>
    <row r="34" spans="4:13" ht="6.95" customHeight="1" x14ac:dyDescent="0.2"/>
    <row r="35" spans="4:13" ht="36" customHeight="1" x14ac:dyDescent="0.2">
      <c r="D35" s="424"/>
      <c r="E35" s="425"/>
      <c r="F35" s="425"/>
      <c r="G35" s="425"/>
      <c r="H35" s="425"/>
      <c r="I35" s="425"/>
      <c r="J35" s="70" t="s">
        <v>184</v>
      </c>
      <c r="K35" s="70" t="s">
        <v>246</v>
      </c>
      <c r="L35" s="70" t="s">
        <v>185</v>
      </c>
      <c r="M35" s="70" t="s">
        <v>254</v>
      </c>
    </row>
    <row r="36" spans="4:13" ht="28.5" customHeight="1" x14ac:dyDescent="0.2">
      <c r="D36" s="619" t="s">
        <v>181</v>
      </c>
      <c r="E36" s="620"/>
      <c r="F36" s="620"/>
      <c r="G36" s="620"/>
      <c r="H36" s="620"/>
      <c r="I36" s="621"/>
      <c r="J36" s="198">
        <v>1</v>
      </c>
      <c r="K36" s="223">
        <v>1</v>
      </c>
      <c r="L36" s="223">
        <v>1</v>
      </c>
      <c r="M36" s="223">
        <v>1</v>
      </c>
    </row>
    <row r="37" spans="4:13" ht="28.5" customHeight="1" x14ac:dyDescent="0.2">
      <c r="D37" s="622" t="s">
        <v>182</v>
      </c>
      <c r="E37" s="623"/>
      <c r="F37" s="623"/>
      <c r="G37" s="623"/>
      <c r="H37" s="623"/>
      <c r="I37" s="624"/>
      <c r="J37" s="135">
        <v>0</v>
      </c>
      <c r="K37" s="135">
        <v>0</v>
      </c>
      <c r="L37" s="135">
        <v>0</v>
      </c>
      <c r="M37" s="135">
        <v>0</v>
      </c>
    </row>
    <row r="38" spans="4:13" ht="18" customHeight="1" x14ac:dyDescent="0.2">
      <c r="D38" s="625" t="s">
        <v>183</v>
      </c>
      <c r="E38" s="626"/>
      <c r="F38" s="626"/>
      <c r="G38" s="626"/>
      <c r="H38" s="626"/>
      <c r="I38" s="627"/>
      <c r="J38" s="135">
        <v>0</v>
      </c>
      <c r="K38" s="135">
        <v>0</v>
      </c>
      <c r="L38" s="135">
        <v>0</v>
      </c>
      <c r="M38" s="135">
        <v>1</v>
      </c>
    </row>
    <row r="39" spans="4:13" ht="15.95" customHeight="1" x14ac:dyDescent="0.2">
      <c r="D39" s="426"/>
      <c r="E39" s="519"/>
      <c r="F39" s="519"/>
      <c r="G39" s="519"/>
      <c r="H39" s="519"/>
      <c r="I39" s="427" t="s">
        <v>14</v>
      </c>
      <c r="J39" s="216">
        <f>SUM(J36:J38)</f>
        <v>1</v>
      </c>
      <c r="K39" s="64">
        <f>SUM(K36:K38)</f>
        <v>1</v>
      </c>
      <c r="L39" s="64">
        <f>SUM(L36:L38)</f>
        <v>1</v>
      </c>
      <c r="M39" s="64">
        <f>SUM(M36:M38)</f>
        <v>2</v>
      </c>
    </row>
    <row r="40" spans="4:13" ht="15.95" customHeight="1" x14ac:dyDescent="0.2">
      <c r="D40" s="68" t="s">
        <v>95</v>
      </c>
      <c r="E40" s="68"/>
    </row>
    <row r="41" spans="4:13" ht="15.95" customHeight="1" x14ac:dyDescent="0.2"/>
    <row r="42" spans="4:13" ht="15.95" customHeight="1" x14ac:dyDescent="0.2"/>
    <row r="43" spans="4:13" ht="15.95" customHeight="1" x14ac:dyDescent="0.2"/>
    <row r="44" spans="4:13" ht="15.95" customHeight="1" x14ac:dyDescent="0.2"/>
    <row r="45" spans="4:13" ht="15.95" customHeight="1" x14ac:dyDescent="0.2"/>
    <row r="46" spans="4:13" ht="15.95" customHeight="1" x14ac:dyDescent="0.2"/>
    <row r="47" spans="4:13" ht="15.95" customHeight="1" x14ac:dyDescent="0.2"/>
    <row r="48" spans="4:13" ht="15.95" customHeight="1" x14ac:dyDescent="0.2"/>
    <row r="49" ht="15.95" customHeight="1" x14ac:dyDescent="0.2"/>
    <row r="50" ht="15.95" customHeight="1" x14ac:dyDescent="0.2"/>
    <row r="51" ht="15.95" customHeight="1" x14ac:dyDescent="0.2"/>
    <row r="52" ht="15.95" customHeight="1" x14ac:dyDescent="0.2"/>
    <row r="53" ht="15.95" customHeight="1" x14ac:dyDescent="0.2"/>
    <row r="54" ht="15.95" customHeight="1" x14ac:dyDescent="0.2"/>
    <row r="55" ht="15.95" customHeight="1" x14ac:dyDescent="0.2"/>
    <row r="56" ht="15.95" customHeight="1" x14ac:dyDescent="0.2"/>
    <row r="57" ht="15.95" customHeight="1" x14ac:dyDescent="0.2"/>
    <row r="58" ht="15.95" customHeight="1" x14ac:dyDescent="0.2"/>
    <row r="59" ht="15.95" customHeight="1" x14ac:dyDescent="0.2"/>
    <row r="60" ht="15.95" customHeight="1" x14ac:dyDescent="0.2"/>
    <row r="61" ht="15.95" customHeight="1" x14ac:dyDescent="0.2"/>
    <row r="62" ht="15.95" customHeight="1" x14ac:dyDescent="0.2"/>
    <row r="63" ht="15.95" customHeight="1" x14ac:dyDescent="0.2"/>
    <row r="64" ht="15.95" customHeight="1" x14ac:dyDescent="0.2"/>
    <row r="65" ht="15.95" customHeight="1" x14ac:dyDescent="0.2"/>
    <row r="66" ht="15.95" customHeight="1" x14ac:dyDescent="0.2"/>
    <row r="67" ht="15.95" customHeight="1" x14ac:dyDescent="0.2"/>
    <row r="68" ht="15.95" customHeight="1" x14ac:dyDescent="0.2"/>
    <row r="69" ht="15.95" customHeight="1" x14ac:dyDescent="0.2"/>
    <row r="70" ht="15.95" customHeight="1" x14ac:dyDescent="0.2"/>
    <row r="71" ht="15.95" customHeight="1" x14ac:dyDescent="0.2"/>
    <row r="72" ht="15.95" customHeight="1" x14ac:dyDescent="0.2"/>
    <row r="73" ht="15.95" customHeight="1" x14ac:dyDescent="0.2"/>
    <row r="74" ht="15.95" customHeight="1" x14ac:dyDescent="0.2"/>
    <row r="75" ht="15.95" customHeight="1" x14ac:dyDescent="0.2"/>
    <row r="76" ht="15.95" customHeight="1" x14ac:dyDescent="0.2"/>
    <row r="77" ht="15.95" customHeight="1" x14ac:dyDescent="0.2"/>
    <row r="78" ht="15.95" customHeight="1" x14ac:dyDescent="0.2"/>
    <row r="79" ht="15.95" customHeight="1" x14ac:dyDescent="0.2"/>
    <row r="80" ht="15.95" customHeight="1" x14ac:dyDescent="0.2"/>
    <row r="81" ht="15.95" customHeight="1" x14ac:dyDescent="0.2"/>
    <row r="82" ht="15.95" customHeight="1" x14ac:dyDescent="0.2"/>
    <row r="83" ht="15.95" customHeight="1" x14ac:dyDescent="0.2"/>
    <row r="84" ht="15.95" customHeight="1" x14ac:dyDescent="0.2"/>
    <row r="85" ht="15.95" customHeight="1" x14ac:dyDescent="0.2"/>
    <row r="86" ht="15.95" customHeight="1" x14ac:dyDescent="0.2"/>
    <row r="87" ht="15.95" customHeight="1" x14ac:dyDescent="0.2"/>
    <row r="88" ht="15.95" customHeight="1" x14ac:dyDescent="0.2"/>
    <row r="89" ht="15.95" customHeight="1" x14ac:dyDescent="0.2"/>
    <row r="90" ht="15.95" customHeight="1" x14ac:dyDescent="0.2"/>
    <row r="91" ht="15.95" customHeight="1" x14ac:dyDescent="0.2"/>
    <row r="92" ht="15.95" customHeight="1" x14ac:dyDescent="0.2"/>
    <row r="93" ht="15.95" customHeight="1" x14ac:dyDescent="0.2"/>
    <row r="94" ht="15.95" customHeight="1" x14ac:dyDescent="0.2"/>
    <row r="95" ht="15.95" customHeight="1" x14ac:dyDescent="0.2"/>
    <row r="96"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sheetData>
  <mergeCells count="3">
    <mergeCell ref="D36:I36"/>
    <mergeCell ref="D37:I37"/>
    <mergeCell ref="D38:I38"/>
  </mergeCells>
  <pageMargins left="0.39370078740157483" right="0.6692913385826772" top="0.6692913385826772" bottom="0.47244094488188981" header="0" footer="0"/>
  <pageSetup paperSize="9" scale="97" fitToHeight="0" orientation="landscape" r:id="rId1"/>
  <headerFooter alignWithMargins="0"/>
  <rowBreaks count="2" manualBreakCount="2">
    <brk id="10" min="2" max="9" man="1"/>
    <brk id="32" min="2" max="22" man="1"/>
  </rowBreaks>
  <ignoredErrors>
    <ignoredError sqref="H30:W30"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10"/>
  <sheetViews>
    <sheetView showGridLines="0" zoomScaleNormal="100" workbookViewId="0"/>
  </sheetViews>
  <sheetFormatPr baseColWidth="10" defaultColWidth="9.140625" defaultRowHeight="12" x14ac:dyDescent="0.2"/>
  <cols>
    <col min="1" max="1" width="11.42578125" style="144" customWidth="1"/>
    <col min="2" max="2" width="5.7109375" style="144" customWidth="1"/>
    <col min="3" max="3" width="4.7109375" style="144" customWidth="1"/>
    <col min="4" max="5" width="9.85546875" style="144" customWidth="1"/>
    <col min="6" max="6" width="9" style="144" customWidth="1"/>
    <col min="7" max="9" width="8.42578125" style="144" hidden="1" customWidth="1"/>
    <col min="10" max="14" width="8.7109375" style="144" hidden="1" customWidth="1"/>
    <col min="15" max="24" width="8.7109375" style="144" customWidth="1"/>
    <col min="25" max="16384" width="9.140625" style="144"/>
  </cols>
  <sheetData>
    <row r="1" spans="2:12" ht="15.95" customHeight="1" x14ac:dyDescent="0.2">
      <c r="B1" s="143"/>
      <c r="C1" s="143"/>
      <c r="D1" s="143"/>
      <c r="E1" s="143"/>
      <c r="F1" s="143"/>
      <c r="G1" s="143"/>
      <c r="H1" s="143"/>
      <c r="I1" s="143"/>
      <c r="J1" s="143"/>
      <c r="K1" s="143"/>
      <c r="L1" s="143"/>
    </row>
    <row r="2" spans="2:12" ht="12" customHeight="1" x14ac:dyDescent="0.2">
      <c r="B2" s="143"/>
      <c r="C2" s="145"/>
      <c r="D2" s="145"/>
      <c r="E2" s="145"/>
      <c r="F2" s="145"/>
      <c r="G2" s="145"/>
      <c r="H2" s="145"/>
      <c r="I2" s="145"/>
      <c r="J2" s="145"/>
      <c r="K2" s="145"/>
      <c r="L2" s="145"/>
    </row>
    <row r="3" spans="2:12" ht="12" customHeight="1" x14ac:dyDescent="0.2">
      <c r="B3" s="143"/>
      <c r="C3" s="145"/>
      <c r="D3" s="145"/>
      <c r="E3" s="145"/>
      <c r="F3" s="145"/>
      <c r="G3" s="145"/>
      <c r="H3" s="145"/>
      <c r="I3" s="145"/>
      <c r="J3" s="145"/>
      <c r="K3" s="145"/>
      <c r="L3" s="145"/>
    </row>
    <row r="4" spans="2:12" ht="12" customHeight="1" x14ac:dyDescent="0.2">
      <c r="B4" s="143"/>
      <c r="C4" s="145"/>
      <c r="D4" s="145"/>
      <c r="E4" s="145"/>
      <c r="F4" s="145"/>
      <c r="G4" s="145"/>
      <c r="H4" s="145"/>
      <c r="I4" s="145"/>
      <c r="J4" s="145"/>
      <c r="K4" s="145"/>
      <c r="L4" s="145"/>
    </row>
    <row r="5" spans="2:12" ht="24" customHeight="1" x14ac:dyDescent="0.2"/>
    <row r="6" spans="2:12" ht="15.95" customHeight="1" x14ac:dyDescent="0.2">
      <c r="C6" s="8" t="s">
        <v>0</v>
      </c>
    </row>
    <row r="7" spans="2:12" ht="15.95" customHeight="1" x14ac:dyDescent="0.2">
      <c r="C7" s="10" t="s">
        <v>167</v>
      </c>
    </row>
    <row r="8" spans="2:12" ht="15.95" customHeight="1" x14ac:dyDescent="0.2"/>
    <row r="9" spans="2:12" ht="15.95" customHeight="1" x14ac:dyDescent="0.2"/>
    <row r="10" spans="2:12" ht="15.95" customHeight="1" x14ac:dyDescent="0.2"/>
    <row r="11" spans="2:12" ht="15.95" customHeight="1" x14ac:dyDescent="0.2"/>
    <row r="12" spans="2:12" ht="15.95" customHeight="1" x14ac:dyDescent="0.2"/>
    <row r="13" spans="2:12" ht="6.95" customHeight="1" x14ac:dyDescent="0.2"/>
    <row r="14" spans="2:12" ht="6.75" customHeight="1" x14ac:dyDescent="0.2">
      <c r="C14" s="146"/>
    </row>
    <row r="15" spans="2:12" ht="15.95" customHeight="1" x14ac:dyDescent="0.2">
      <c r="C15" s="4" t="s">
        <v>160</v>
      </c>
    </row>
    <row r="16" spans="2:12" ht="6.95" customHeight="1" x14ac:dyDescent="0.2">
      <c r="C16" s="146"/>
    </row>
    <row r="17" spans="2:26" ht="15.95" customHeight="1" x14ac:dyDescent="0.2"/>
    <row r="18" spans="2:26" ht="6.95" customHeight="1" x14ac:dyDescent="0.2"/>
    <row r="19" spans="2:26" ht="15.95" customHeight="1" x14ac:dyDescent="0.2">
      <c r="D19" s="99" t="s">
        <v>369</v>
      </c>
      <c r="L19" s="158"/>
    </row>
    <row r="20" spans="2:26" ht="6.95" customHeight="1" x14ac:dyDescent="0.2">
      <c r="D20" s="99"/>
    </row>
    <row r="21" spans="2:26" ht="15.95" customHeight="1" x14ac:dyDescent="0.2">
      <c r="D21" s="147" t="s">
        <v>123</v>
      </c>
      <c r="E21" s="148"/>
      <c r="F21" s="148"/>
      <c r="G21" s="148"/>
      <c r="H21" s="148"/>
      <c r="I21" s="149"/>
      <c r="J21" s="150"/>
      <c r="K21" s="151"/>
      <c r="L21" s="151"/>
      <c r="M21" s="148"/>
      <c r="N21" s="152"/>
      <c r="O21" s="152"/>
      <c r="P21" s="152"/>
      <c r="Q21" s="153"/>
      <c r="R21" s="153"/>
      <c r="S21" s="153"/>
      <c r="T21" s="153"/>
      <c r="U21" s="153"/>
      <c r="V21" s="153"/>
      <c r="W21" s="153"/>
      <c r="X21" s="153"/>
      <c r="Y21" s="153"/>
      <c r="Z21" s="153"/>
    </row>
    <row r="22" spans="2:26" ht="15.95" customHeight="1" x14ac:dyDescent="0.2">
      <c r="D22" s="154" t="s">
        <v>124</v>
      </c>
      <c r="E22" s="155"/>
      <c r="F22" s="156"/>
      <c r="G22" s="157">
        <v>2005</v>
      </c>
      <c r="H22" s="157">
        <v>2006</v>
      </c>
      <c r="I22" s="157">
        <v>2007</v>
      </c>
      <c r="J22" s="157">
        <v>2008</v>
      </c>
      <c r="K22" s="157">
        <v>2009</v>
      </c>
      <c r="L22" s="157">
        <v>2010</v>
      </c>
      <c r="M22" s="157">
        <v>2011</v>
      </c>
      <c r="N22" s="157">
        <v>2012</v>
      </c>
      <c r="O22" s="157">
        <v>2013</v>
      </c>
      <c r="P22" s="157">
        <v>2014</v>
      </c>
      <c r="Q22" s="157">
        <v>2015</v>
      </c>
      <c r="R22" s="157">
        <v>2016</v>
      </c>
      <c r="S22" s="157">
        <v>2017</v>
      </c>
      <c r="T22" s="157">
        <v>2018</v>
      </c>
      <c r="U22" s="157">
        <v>2019</v>
      </c>
      <c r="V22" s="157">
        <v>2020</v>
      </c>
      <c r="W22" s="157">
        <v>2021</v>
      </c>
      <c r="X22" s="157">
        <v>2022</v>
      </c>
      <c r="Y22" s="157">
        <v>2023</v>
      </c>
      <c r="Z22" s="157">
        <v>2024</v>
      </c>
    </row>
    <row r="23" spans="2:26" ht="15.95" customHeight="1" x14ac:dyDescent="0.2">
      <c r="B23" s="158"/>
      <c r="D23" s="159" t="s">
        <v>125</v>
      </c>
      <c r="E23" s="160"/>
      <c r="F23" s="161"/>
      <c r="G23" s="162">
        <v>214</v>
      </c>
      <c r="H23" s="162">
        <v>272</v>
      </c>
      <c r="I23" s="162">
        <v>330</v>
      </c>
      <c r="J23" s="162">
        <v>370</v>
      </c>
      <c r="K23" s="162">
        <v>330</v>
      </c>
      <c r="L23" s="162">
        <v>336</v>
      </c>
      <c r="M23" s="162">
        <v>312</v>
      </c>
      <c r="N23" s="162">
        <v>302</v>
      </c>
      <c r="O23" s="162">
        <v>339</v>
      </c>
      <c r="P23" s="162">
        <v>353</v>
      </c>
      <c r="Q23" s="162">
        <v>336</v>
      </c>
      <c r="R23" s="162">
        <v>318</v>
      </c>
      <c r="S23" s="162">
        <v>319</v>
      </c>
      <c r="T23" s="162">
        <v>347</v>
      </c>
      <c r="U23" s="162">
        <v>373</v>
      </c>
      <c r="V23" s="162">
        <v>333</v>
      </c>
      <c r="W23" s="162">
        <v>314</v>
      </c>
      <c r="X23" s="162">
        <v>285</v>
      </c>
      <c r="Y23" s="162">
        <v>286</v>
      </c>
      <c r="Z23" s="162">
        <v>308</v>
      </c>
    </row>
    <row r="24" spans="2:26" ht="15.95" customHeight="1" x14ac:dyDescent="0.2">
      <c r="D24" s="163" t="s">
        <v>126</v>
      </c>
      <c r="E24" s="164"/>
      <c r="F24" s="165"/>
      <c r="G24" s="166">
        <v>277</v>
      </c>
      <c r="H24" s="166">
        <v>340</v>
      </c>
      <c r="I24" s="166">
        <v>421</v>
      </c>
      <c r="J24" s="166">
        <v>477</v>
      </c>
      <c r="K24" s="166">
        <v>420</v>
      </c>
      <c r="L24" s="166">
        <v>435</v>
      </c>
      <c r="M24" s="166">
        <v>386</v>
      </c>
      <c r="N24" s="166">
        <v>383</v>
      </c>
      <c r="O24" s="166">
        <v>418</v>
      </c>
      <c r="P24" s="166">
        <v>432</v>
      </c>
      <c r="Q24" s="166">
        <v>423</v>
      </c>
      <c r="R24" s="166">
        <v>390</v>
      </c>
      <c r="S24" s="166">
        <v>403</v>
      </c>
      <c r="T24" s="166">
        <v>445</v>
      </c>
      <c r="U24" s="166">
        <v>497</v>
      </c>
      <c r="V24" s="166">
        <v>455</v>
      </c>
      <c r="W24" s="166">
        <v>421</v>
      </c>
      <c r="X24" s="166">
        <v>381</v>
      </c>
      <c r="Y24" s="166">
        <v>384</v>
      </c>
      <c r="Z24" s="166">
        <v>417</v>
      </c>
    </row>
    <row r="25" spans="2:26" ht="15.95" customHeight="1" x14ac:dyDescent="0.2">
      <c r="D25" s="167" t="s">
        <v>127</v>
      </c>
      <c r="E25" s="155"/>
      <c r="F25" s="156"/>
      <c r="G25" s="157">
        <v>2005</v>
      </c>
      <c r="H25" s="157">
        <v>2006</v>
      </c>
      <c r="I25" s="157">
        <v>2007</v>
      </c>
      <c r="J25" s="157">
        <v>2008</v>
      </c>
      <c r="K25" s="157">
        <v>2009</v>
      </c>
      <c r="L25" s="157">
        <v>2010</v>
      </c>
      <c r="M25" s="157">
        <v>2011</v>
      </c>
      <c r="N25" s="157">
        <v>2012</v>
      </c>
      <c r="O25" s="157">
        <v>2013</v>
      </c>
      <c r="P25" s="157">
        <v>2014</v>
      </c>
      <c r="Q25" s="157">
        <v>2015</v>
      </c>
      <c r="R25" s="157">
        <v>2016</v>
      </c>
      <c r="S25" s="157">
        <v>2017</v>
      </c>
      <c r="T25" s="157">
        <v>2018</v>
      </c>
      <c r="U25" s="157">
        <v>2019</v>
      </c>
      <c r="V25" s="157">
        <v>2020</v>
      </c>
      <c r="W25" s="157">
        <v>2021</v>
      </c>
      <c r="X25" s="157">
        <v>2022</v>
      </c>
      <c r="Y25" s="157">
        <v>2023</v>
      </c>
      <c r="Z25" s="157">
        <v>2024</v>
      </c>
    </row>
    <row r="26" spans="2:26" ht="15.95" customHeight="1" x14ac:dyDescent="0.2">
      <c r="D26" s="168" t="s">
        <v>128</v>
      </c>
      <c r="E26" s="169"/>
      <c r="F26" s="170"/>
      <c r="G26" s="171">
        <v>18</v>
      </c>
      <c r="H26" s="171">
        <v>63</v>
      </c>
      <c r="I26" s="171">
        <v>113</v>
      </c>
      <c r="J26" s="171">
        <v>143</v>
      </c>
      <c r="K26" s="171">
        <v>146</v>
      </c>
      <c r="L26" s="171">
        <v>151</v>
      </c>
      <c r="M26" s="171">
        <v>126</v>
      </c>
      <c r="N26" s="171">
        <v>127</v>
      </c>
      <c r="O26" s="171">
        <v>119</v>
      </c>
      <c r="P26" s="171">
        <v>141</v>
      </c>
      <c r="Q26" s="171">
        <v>119</v>
      </c>
      <c r="R26" s="171">
        <v>101</v>
      </c>
      <c r="S26" s="171">
        <v>98</v>
      </c>
      <c r="T26" s="171">
        <v>127</v>
      </c>
      <c r="U26" s="171">
        <v>151</v>
      </c>
      <c r="V26" s="171">
        <v>114</v>
      </c>
      <c r="W26" s="171">
        <v>100</v>
      </c>
      <c r="X26" s="171">
        <v>92</v>
      </c>
      <c r="Y26" s="171">
        <v>86</v>
      </c>
      <c r="Z26" s="171">
        <v>88</v>
      </c>
    </row>
    <row r="27" spans="2:26" ht="15.95" customHeight="1" x14ac:dyDescent="0.2">
      <c r="D27" s="172" t="s">
        <v>126</v>
      </c>
      <c r="E27" s="173"/>
      <c r="F27" s="174"/>
      <c r="G27" s="175">
        <v>21</v>
      </c>
      <c r="H27" s="175">
        <v>83</v>
      </c>
      <c r="I27" s="175">
        <v>145</v>
      </c>
      <c r="J27" s="175">
        <v>187</v>
      </c>
      <c r="K27" s="175">
        <v>199</v>
      </c>
      <c r="L27" s="175">
        <v>214</v>
      </c>
      <c r="M27" s="175">
        <v>180</v>
      </c>
      <c r="N27" s="175">
        <v>181</v>
      </c>
      <c r="O27" s="175">
        <v>161</v>
      </c>
      <c r="P27" s="175">
        <v>178</v>
      </c>
      <c r="Q27" s="175">
        <v>168</v>
      </c>
      <c r="R27" s="175">
        <v>132</v>
      </c>
      <c r="S27" s="175">
        <v>139</v>
      </c>
      <c r="T27" s="175">
        <v>181</v>
      </c>
      <c r="U27" s="175">
        <v>190</v>
      </c>
      <c r="V27" s="175">
        <v>163</v>
      </c>
      <c r="W27" s="175">
        <v>141</v>
      </c>
      <c r="X27" s="175">
        <v>129</v>
      </c>
      <c r="Y27" s="175">
        <v>123</v>
      </c>
      <c r="Z27" s="175">
        <v>119</v>
      </c>
    </row>
    <row r="28" spans="2:26" ht="15.95" customHeight="1" x14ac:dyDescent="0.2">
      <c r="D28" s="176"/>
      <c r="E28" s="177"/>
      <c r="F28" s="178" t="s">
        <v>129</v>
      </c>
      <c r="G28" s="179">
        <v>7.5800000000000006E-2</v>
      </c>
      <c r="H28" s="179">
        <v>0.24410000000000001</v>
      </c>
      <c r="I28" s="179">
        <v>0.34439999999999998</v>
      </c>
      <c r="J28" s="179">
        <v>0.39200000000000002</v>
      </c>
      <c r="K28" s="179">
        <v>0.4738</v>
      </c>
      <c r="L28" s="179">
        <v>0.49199999999999999</v>
      </c>
      <c r="M28" s="179">
        <v>0.46629999999999999</v>
      </c>
      <c r="N28" s="179">
        <v>0.47260000000000002</v>
      </c>
      <c r="O28" s="179">
        <v>0.38519999999999999</v>
      </c>
      <c r="P28" s="179">
        <v>0.41199999999999998</v>
      </c>
      <c r="Q28" s="179">
        <v>0.39700000000000002</v>
      </c>
      <c r="R28" s="179">
        <v>0.33800000000000002</v>
      </c>
      <c r="S28" s="179">
        <v>0.34499999999999997</v>
      </c>
      <c r="T28" s="179">
        <v>0.40670000000000001</v>
      </c>
      <c r="U28" s="179">
        <v>0.38219999999999998</v>
      </c>
      <c r="V28" s="179">
        <v>0.35820000000000002</v>
      </c>
      <c r="W28" s="179">
        <v>0.33500000000000002</v>
      </c>
      <c r="X28" s="179">
        <v>0.33900000000000002</v>
      </c>
      <c r="Y28" s="179">
        <v>0.32</v>
      </c>
      <c r="Z28" s="179">
        <v>0.28499999999999998</v>
      </c>
    </row>
    <row r="29" spans="2:26" ht="15.95" customHeight="1" x14ac:dyDescent="0.2">
      <c r="D29" s="180" t="s">
        <v>286</v>
      </c>
      <c r="E29" s="143"/>
      <c r="F29" s="143"/>
      <c r="G29" s="181"/>
      <c r="H29" s="181"/>
      <c r="I29" s="181"/>
      <c r="J29" s="181"/>
      <c r="K29" s="181"/>
      <c r="L29" s="181"/>
      <c r="M29" s="181"/>
      <c r="N29" s="181"/>
      <c r="Q29" s="158"/>
      <c r="R29" s="158"/>
      <c r="S29" s="158"/>
      <c r="T29" s="158"/>
      <c r="U29" s="158"/>
      <c r="V29" s="158"/>
      <c r="W29" s="158"/>
      <c r="X29" s="158"/>
    </row>
    <row r="30" spans="2:26" ht="15.95" customHeight="1" x14ac:dyDescent="0.2">
      <c r="D30" s="182"/>
      <c r="E30" s="143"/>
      <c r="F30" s="143"/>
      <c r="G30" s="181"/>
      <c r="H30" s="181"/>
      <c r="I30" s="181"/>
      <c r="J30" s="181"/>
      <c r="K30" s="181"/>
      <c r="L30" s="181"/>
      <c r="M30" s="181"/>
      <c r="N30" s="181"/>
      <c r="O30" s="158"/>
    </row>
    <row r="31" spans="2:26" ht="15.95" customHeight="1" x14ac:dyDescent="0.2">
      <c r="D31" s="99" t="s">
        <v>370</v>
      </c>
    </row>
    <row r="32" spans="2:26" ht="6.95" customHeight="1" x14ac:dyDescent="0.2">
      <c r="D32" s="99"/>
    </row>
    <row r="33" spans="2:19" ht="15.95" customHeight="1" x14ac:dyDescent="0.2">
      <c r="D33" s="147" t="s">
        <v>123</v>
      </c>
      <c r="E33" s="148"/>
      <c r="F33" s="148"/>
      <c r="G33" s="148"/>
      <c r="H33" s="148"/>
      <c r="I33" s="148"/>
      <c r="J33" s="148"/>
      <c r="K33" s="183"/>
      <c r="L33" s="205"/>
      <c r="M33" s="205"/>
      <c r="N33" s="205"/>
      <c r="O33" s="184"/>
      <c r="P33" s="152"/>
      <c r="Q33" s="153"/>
    </row>
    <row r="34" spans="2:19" ht="15.95" customHeight="1" x14ac:dyDescent="0.2">
      <c r="D34" s="154" t="s">
        <v>124</v>
      </c>
      <c r="E34" s="155"/>
      <c r="F34" s="155"/>
      <c r="G34" s="155"/>
      <c r="H34" s="155"/>
      <c r="I34" s="155"/>
      <c r="J34" s="155"/>
      <c r="K34" s="155"/>
      <c r="L34" s="155"/>
      <c r="M34" s="155"/>
      <c r="N34" s="155"/>
      <c r="O34" s="157" t="s">
        <v>8</v>
      </c>
      <c r="P34" s="185" t="s">
        <v>130</v>
      </c>
      <c r="Q34" s="185" t="s">
        <v>131</v>
      </c>
    </row>
    <row r="35" spans="2:19" ht="15.95" customHeight="1" x14ac:dyDescent="0.2">
      <c r="B35" s="158"/>
      <c r="D35" s="186" t="s">
        <v>125</v>
      </c>
      <c r="E35" s="143"/>
      <c r="F35" s="143"/>
      <c r="G35" s="143"/>
      <c r="H35" s="143"/>
      <c r="I35" s="143"/>
      <c r="J35" s="143"/>
      <c r="K35" s="143"/>
      <c r="L35" s="143"/>
      <c r="M35" s="143"/>
      <c r="N35" s="143"/>
      <c r="O35" s="188">
        <v>308</v>
      </c>
      <c r="P35" s="188">
        <v>87</v>
      </c>
      <c r="Q35" s="188">
        <v>221</v>
      </c>
      <c r="S35" s="158"/>
    </row>
    <row r="36" spans="2:19" ht="15.95" customHeight="1" x14ac:dyDescent="0.2">
      <c r="D36" s="189" t="s">
        <v>126</v>
      </c>
      <c r="E36" s="164"/>
      <c r="F36" s="164"/>
      <c r="G36" s="164"/>
      <c r="H36" s="164"/>
      <c r="I36" s="164"/>
      <c r="J36" s="164"/>
      <c r="K36" s="164"/>
      <c r="L36" s="164"/>
      <c r="M36" s="164"/>
      <c r="N36" s="164"/>
      <c r="O36" s="166">
        <v>417</v>
      </c>
      <c r="P36" s="166">
        <v>114</v>
      </c>
      <c r="Q36" s="166">
        <v>303</v>
      </c>
    </row>
    <row r="37" spans="2:19" ht="15.95" customHeight="1" x14ac:dyDescent="0.2">
      <c r="D37" s="167" t="s">
        <v>127</v>
      </c>
      <c r="E37" s="190"/>
      <c r="F37" s="190"/>
      <c r="G37" s="190"/>
      <c r="H37" s="190"/>
      <c r="I37" s="190"/>
      <c r="J37" s="190"/>
      <c r="K37" s="190"/>
      <c r="L37" s="190"/>
      <c r="M37" s="190"/>
      <c r="N37" s="190"/>
      <c r="O37" s="157" t="s">
        <v>8</v>
      </c>
      <c r="P37" s="185" t="s">
        <v>130</v>
      </c>
      <c r="Q37" s="185" t="s">
        <v>131</v>
      </c>
    </row>
    <row r="38" spans="2:19" ht="15.95" customHeight="1" x14ac:dyDescent="0.2">
      <c r="D38" s="168" t="s">
        <v>128</v>
      </c>
      <c r="E38" s="169"/>
      <c r="F38" s="169"/>
      <c r="G38" s="169"/>
      <c r="H38" s="169"/>
      <c r="I38" s="169"/>
      <c r="J38" s="169"/>
      <c r="K38" s="169"/>
      <c r="L38" s="169"/>
      <c r="M38" s="169"/>
      <c r="N38" s="169"/>
      <c r="O38" s="171">
        <v>88</v>
      </c>
      <c r="P38" s="188">
        <v>33</v>
      </c>
      <c r="Q38" s="188">
        <v>55</v>
      </c>
    </row>
    <row r="39" spans="2:19" ht="15.95" customHeight="1" x14ac:dyDescent="0.2">
      <c r="D39" s="189" t="s">
        <v>126</v>
      </c>
      <c r="E39" s="164"/>
      <c r="F39" s="164"/>
      <c r="G39" s="164"/>
      <c r="H39" s="164"/>
      <c r="I39" s="164"/>
      <c r="J39" s="164"/>
      <c r="K39" s="164"/>
      <c r="L39" s="164"/>
      <c r="M39" s="164"/>
      <c r="N39" s="164"/>
      <c r="O39" s="166">
        <v>119</v>
      </c>
      <c r="P39" s="166">
        <v>40</v>
      </c>
      <c r="Q39" s="166">
        <v>79</v>
      </c>
    </row>
    <row r="40" spans="2:19" ht="15.95" customHeight="1" x14ac:dyDescent="0.2">
      <c r="D40" s="180" t="s">
        <v>286</v>
      </c>
    </row>
    <row r="41" spans="2:19" ht="15.95" customHeight="1" x14ac:dyDescent="0.2">
      <c r="D41" s="191"/>
    </row>
    <row r="42" spans="2:19" ht="15.95" customHeight="1" x14ac:dyDescent="0.2">
      <c r="D42" s="192"/>
    </row>
    <row r="43" spans="2:19" ht="15.95" customHeight="1" x14ac:dyDescent="0.2"/>
    <row r="44" spans="2:19" ht="6.95" customHeight="1" x14ac:dyDescent="0.2">
      <c r="C44" s="145"/>
      <c r="D44" s="143"/>
      <c r="E44" s="143"/>
      <c r="F44" s="143"/>
      <c r="G44" s="143"/>
      <c r="H44" s="145"/>
      <c r="I44" s="145"/>
      <c r="J44" s="143"/>
    </row>
    <row r="45" spans="2:19" ht="16.5" customHeight="1" x14ac:dyDescent="0.2">
      <c r="C45" s="145"/>
      <c r="D45" s="193" t="s">
        <v>371</v>
      </c>
      <c r="E45" s="145"/>
      <c r="F45" s="145"/>
      <c r="G45" s="145"/>
      <c r="H45" s="145"/>
      <c r="I45" s="145"/>
      <c r="J45" s="145"/>
      <c r="K45" s="158"/>
      <c r="L45" s="158"/>
      <c r="M45" s="158"/>
    </row>
    <row r="46" spans="2:19" ht="6.95" customHeight="1" x14ac:dyDescent="0.2">
      <c r="C46" s="145"/>
      <c r="D46" s="145"/>
      <c r="E46" s="145"/>
      <c r="F46" s="145"/>
      <c r="G46" s="145"/>
      <c r="H46" s="145"/>
      <c r="I46" s="145"/>
      <c r="J46" s="145"/>
      <c r="K46" s="158"/>
      <c r="L46" s="158"/>
      <c r="M46" s="158"/>
    </row>
    <row r="47" spans="2:19" ht="15.95" customHeight="1" x14ac:dyDescent="0.2">
      <c r="D47" s="147" t="s">
        <v>123</v>
      </c>
      <c r="E47" s="148"/>
      <c r="F47" s="148"/>
      <c r="G47" s="148"/>
      <c r="H47" s="148"/>
      <c r="I47" s="148"/>
      <c r="J47" s="148"/>
      <c r="K47" s="148"/>
      <c r="L47" s="183"/>
      <c r="M47" s="205"/>
      <c r="N47" s="205"/>
      <c r="O47" s="205"/>
      <c r="P47" s="184"/>
      <c r="Q47" s="153"/>
    </row>
    <row r="48" spans="2:19" ht="15.95" customHeight="1" x14ac:dyDescent="0.2">
      <c r="D48" s="154" t="s">
        <v>132</v>
      </c>
      <c r="E48" s="155"/>
      <c r="F48" s="155"/>
      <c r="G48" s="155"/>
      <c r="H48" s="155"/>
      <c r="I48" s="155"/>
      <c r="J48" s="155"/>
      <c r="K48" s="155"/>
      <c r="L48" s="155"/>
      <c r="M48" s="155"/>
      <c r="N48" s="155"/>
      <c r="O48" s="157" t="s">
        <v>8</v>
      </c>
      <c r="P48" s="444" t="s">
        <v>130</v>
      </c>
      <c r="Q48" s="444" t="s">
        <v>131</v>
      </c>
    </row>
    <row r="49" spans="1:27" ht="15.95" customHeight="1" x14ac:dyDescent="0.2">
      <c r="B49" s="158"/>
      <c r="D49" s="186" t="s">
        <v>125</v>
      </c>
      <c r="E49" s="143"/>
      <c r="F49" s="143"/>
      <c r="G49" s="143"/>
      <c r="H49" s="143"/>
      <c r="I49" s="143"/>
      <c r="J49" s="143"/>
      <c r="K49" s="143"/>
      <c r="L49" s="143"/>
      <c r="M49" s="143"/>
      <c r="N49" s="143"/>
      <c r="O49" s="188">
        <v>308</v>
      </c>
      <c r="P49" s="188">
        <v>87</v>
      </c>
      <c r="Q49" s="188">
        <v>221</v>
      </c>
    </row>
    <row r="50" spans="1:27" ht="15.95" customHeight="1" x14ac:dyDescent="0.2">
      <c r="D50" s="172" t="s">
        <v>126</v>
      </c>
      <c r="E50" s="173"/>
      <c r="F50" s="173"/>
      <c r="G50" s="173"/>
      <c r="H50" s="173"/>
      <c r="I50" s="173"/>
      <c r="J50" s="173"/>
      <c r="K50" s="173"/>
      <c r="L50" s="173"/>
      <c r="M50" s="173"/>
      <c r="N50" s="173"/>
      <c r="O50" s="175">
        <v>417</v>
      </c>
      <c r="P50" s="175">
        <v>114</v>
      </c>
      <c r="Q50" s="175">
        <v>303</v>
      </c>
    </row>
    <row r="51" spans="1:27" ht="15.95" customHeight="1" x14ac:dyDescent="0.2">
      <c r="D51" s="194" t="s">
        <v>133</v>
      </c>
      <c r="E51" s="173"/>
      <c r="F51" s="173"/>
      <c r="G51" s="173"/>
      <c r="H51" s="173"/>
      <c r="I51" s="173"/>
      <c r="J51" s="173"/>
      <c r="K51" s="173"/>
      <c r="L51" s="173"/>
      <c r="M51" s="173"/>
      <c r="N51" s="173"/>
      <c r="O51" s="195">
        <v>205</v>
      </c>
      <c r="P51" s="195">
        <v>50</v>
      </c>
      <c r="Q51" s="195">
        <v>155</v>
      </c>
      <c r="S51" s="158"/>
    </row>
    <row r="52" spans="1:27" ht="15.95" customHeight="1" x14ac:dyDescent="0.2">
      <c r="D52" s="196" t="s">
        <v>134</v>
      </c>
      <c r="E52" s="143"/>
      <c r="F52" s="143"/>
      <c r="G52" s="143"/>
      <c r="H52" s="143"/>
      <c r="I52" s="143"/>
      <c r="J52" s="143"/>
      <c r="K52" s="143"/>
      <c r="L52" s="143"/>
      <c r="M52" s="143"/>
      <c r="N52" s="143"/>
      <c r="O52" s="197">
        <v>212</v>
      </c>
      <c r="P52" s="197">
        <v>64</v>
      </c>
      <c r="Q52" s="197">
        <v>148</v>
      </c>
    </row>
    <row r="53" spans="1:27" ht="15.95" customHeight="1" x14ac:dyDescent="0.2">
      <c r="D53" s="154" t="s">
        <v>135</v>
      </c>
      <c r="E53" s="190"/>
      <c r="F53" s="190"/>
      <c r="G53" s="190"/>
      <c r="H53" s="190"/>
      <c r="I53" s="190"/>
      <c r="J53" s="190"/>
      <c r="K53" s="190"/>
      <c r="L53" s="190"/>
      <c r="M53" s="190"/>
      <c r="N53" s="190"/>
      <c r="O53" s="157" t="s">
        <v>8</v>
      </c>
      <c r="P53" s="444" t="s">
        <v>130</v>
      </c>
      <c r="Q53" s="444" t="s">
        <v>131</v>
      </c>
    </row>
    <row r="54" spans="1:27" ht="15.95" customHeight="1" x14ac:dyDescent="0.2">
      <c r="D54" s="168" t="s">
        <v>128</v>
      </c>
      <c r="E54" s="169"/>
      <c r="F54" s="169"/>
      <c r="G54" s="169"/>
      <c r="H54" s="169"/>
      <c r="I54" s="169"/>
      <c r="J54" s="169"/>
      <c r="K54" s="169"/>
      <c r="L54" s="169"/>
      <c r="M54" s="169"/>
      <c r="N54" s="169"/>
      <c r="O54" s="198">
        <v>88</v>
      </c>
      <c r="P54" s="188">
        <v>33</v>
      </c>
      <c r="Q54" s="188">
        <v>55</v>
      </c>
    </row>
    <row r="55" spans="1:27" ht="15.95" customHeight="1" x14ac:dyDescent="0.2">
      <c r="D55" s="172" t="s">
        <v>126</v>
      </c>
      <c r="E55" s="173"/>
      <c r="F55" s="173"/>
      <c r="G55" s="173"/>
      <c r="H55" s="173"/>
      <c r="I55" s="173"/>
      <c r="J55" s="173"/>
      <c r="K55" s="173"/>
      <c r="L55" s="173"/>
      <c r="M55" s="173"/>
      <c r="N55" s="173"/>
      <c r="O55" s="175">
        <v>119</v>
      </c>
      <c r="P55" s="175">
        <v>40</v>
      </c>
      <c r="Q55" s="175">
        <v>79</v>
      </c>
    </row>
    <row r="56" spans="1:27" ht="15.95" customHeight="1" x14ac:dyDescent="0.2">
      <c r="D56" s="194" t="s">
        <v>133</v>
      </c>
      <c r="E56" s="173"/>
      <c r="F56" s="173"/>
      <c r="G56" s="173"/>
      <c r="H56" s="173"/>
      <c r="I56" s="173"/>
      <c r="J56" s="173"/>
      <c r="K56" s="173"/>
      <c r="L56" s="173"/>
      <c r="M56" s="173"/>
      <c r="N56" s="173"/>
      <c r="O56" s="195">
        <v>51</v>
      </c>
      <c r="P56" s="195">
        <v>16</v>
      </c>
      <c r="Q56" s="195">
        <v>35</v>
      </c>
    </row>
    <row r="57" spans="1:27" ht="15.95" customHeight="1" x14ac:dyDescent="0.2">
      <c r="D57" s="199" t="s">
        <v>134</v>
      </c>
      <c r="E57" s="200"/>
      <c r="F57" s="200"/>
      <c r="G57" s="200"/>
      <c r="H57" s="200"/>
      <c r="I57" s="200"/>
      <c r="J57" s="200"/>
      <c r="K57" s="200"/>
      <c r="L57" s="200"/>
      <c r="M57" s="200"/>
      <c r="N57" s="200"/>
      <c r="O57" s="202">
        <v>68</v>
      </c>
      <c r="P57" s="202">
        <v>24</v>
      </c>
      <c r="Q57" s="202">
        <v>44</v>
      </c>
    </row>
    <row r="58" spans="1:27" ht="15.95" customHeight="1" x14ac:dyDescent="0.2">
      <c r="D58" s="180" t="s">
        <v>286</v>
      </c>
    </row>
    <row r="59" spans="1:27" ht="15.95" customHeight="1" x14ac:dyDescent="0.2">
      <c r="C59" s="182"/>
    </row>
    <row r="60" spans="1:27" ht="15.95" customHeight="1" x14ac:dyDescent="0.2">
      <c r="B60" s="158"/>
      <c r="C60" s="158"/>
      <c r="D60" s="193" t="s">
        <v>372</v>
      </c>
      <c r="E60" s="158"/>
      <c r="F60" s="158"/>
      <c r="G60" s="158"/>
      <c r="H60" s="158"/>
      <c r="I60" s="158"/>
      <c r="J60" s="158"/>
      <c r="K60" s="158"/>
      <c r="L60" s="158"/>
      <c r="M60" s="158"/>
      <c r="N60" s="203"/>
      <c r="O60" s="204"/>
      <c r="P60" s="204"/>
      <c r="Q60" s="204"/>
      <c r="R60" s="204"/>
      <c r="S60" s="204"/>
      <c r="T60" s="204"/>
      <c r="U60" s="158"/>
    </row>
    <row r="61" spans="1:27" ht="6.95" customHeight="1" x14ac:dyDescent="0.2">
      <c r="B61" s="158"/>
      <c r="D61" s="182"/>
      <c r="E61" s="158"/>
      <c r="F61" s="158"/>
      <c r="G61" s="158"/>
      <c r="H61" s="158"/>
      <c r="I61" s="158"/>
      <c r="J61" s="145"/>
      <c r="K61" s="158"/>
      <c r="L61" s="158"/>
      <c r="M61" s="158"/>
      <c r="N61" s="72"/>
      <c r="O61" s="72"/>
      <c r="R61" s="72"/>
      <c r="S61" s="72"/>
      <c r="T61" s="72"/>
      <c r="U61" s="72"/>
    </row>
    <row r="62" spans="1:27" ht="15.95" customHeight="1" x14ac:dyDescent="0.2">
      <c r="B62" s="158"/>
      <c r="D62" s="15" t="s">
        <v>123</v>
      </c>
      <c r="E62" s="205"/>
      <c r="F62" s="205"/>
      <c r="G62" s="205"/>
      <c r="H62" s="205"/>
      <c r="I62" s="205"/>
      <c r="J62" s="205"/>
      <c r="K62" s="205"/>
      <c r="L62" s="205"/>
      <c r="M62" s="205"/>
      <c r="N62" s="205"/>
      <c r="O62" s="205"/>
      <c r="P62" s="205"/>
      <c r="Q62" s="153"/>
      <c r="R62" s="158"/>
      <c r="S62" s="158"/>
      <c r="T62" s="158"/>
      <c r="W62" s="158"/>
      <c r="X62" s="158"/>
      <c r="Y62" s="158"/>
      <c r="Z62" s="158"/>
      <c r="AA62" s="158"/>
    </row>
    <row r="63" spans="1:27" ht="15.95" customHeight="1" x14ac:dyDescent="0.2">
      <c r="B63" s="158"/>
      <c r="D63" s="154"/>
      <c r="E63" s="155"/>
      <c r="F63" s="155"/>
      <c r="G63" s="155"/>
      <c r="H63" s="155"/>
      <c r="I63" s="155"/>
      <c r="J63" s="155"/>
      <c r="K63" s="155"/>
      <c r="L63" s="155"/>
      <c r="M63" s="155"/>
      <c r="N63" s="155"/>
      <c r="O63" s="206" t="s">
        <v>8</v>
      </c>
      <c r="P63" s="185" t="s">
        <v>145</v>
      </c>
      <c r="Q63" s="185" t="s">
        <v>149</v>
      </c>
      <c r="R63" s="158"/>
      <c r="S63" s="158"/>
    </row>
    <row r="64" spans="1:27" ht="15.95" customHeight="1" x14ac:dyDescent="0.2">
      <c r="A64" s="207"/>
      <c r="B64" s="158"/>
      <c r="D64" s="186" t="s">
        <v>136</v>
      </c>
      <c r="E64" s="145"/>
      <c r="F64" s="145"/>
      <c r="G64" s="145"/>
      <c r="H64" s="145"/>
      <c r="I64" s="145"/>
      <c r="J64" s="145"/>
      <c r="K64" s="145"/>
      <c r="L64" s="145"/>
      <c r="M64" s="145"/>
      <c r="N64" s="145"/>
      <c r="O64" s="209">
        <v>25</v>
      </c>
      <c r="P64" s="188">
        <v>14</v>
      </c>
      <c r="Q64" s="188">
        <v>11</v>
      </c>
      <c r="R64" s="158"/>
      <c r="S64" s="210"/>
    </row>
    <row r="65" spans="1:22" ht="15.95" customHeight="1" x14ac:dyDescent="0.2">
      <c r="B65" s="158"/>
      <c r="D65" s="211" t="s">
        <v>137</v>
      </c>
      <c r="E65" s="212"/>
      <c r="F65" s="212"/>
      <c r="G65" s="212"/>
      <c r="H65" s="212"/>
      <c r="I65" s="212"/>
      <c r="J65" s="212"/>
      <c r="K65" s="212"/>
      <c r="L65" s="212"/>
      <c r="M65" s="212"/>
      <c r="N65" s="212"/>
      <c r="O65" s="213">
        <v>26</v>
      </c>
      <c r="P65" s="214">
        <v>7</v>
      </c>
      <c r="Q65" s="214">
        <v>19</v>
      </c>
      <c r="R65" s="158"/>
      <c r="S65" s="158"/>
      <c r="U65" s="204"/>
      <c r="V65" s="204"/>
    </row>
    <row r="66" spans="1:22" ht="15.95" customHeight="1" x14ac:dyDescent="0.2">
      <c r="B66" s="158"/>
      <c r="D66" s="172" t="s">
        <v>138</v>
      </c>
      <c r="E66" s="215"/>
      <c r="F66" s="215"/>
      <c r="G66" s="215"/>
      <c r="H66" s="215"/>
      <c r="I66" s="215"/>
      <c r="J66" s="215"/>
      <c r="K66" s="215"/>
      <c r="L66" s="215"/>
      <c r="M66" s="215"/>
      <c r="N66" s="215"/>
      <c r="O66" s="213">
        <v>31</v>
      </c>
      <c r="P66" s="175">
        <v>16</v>
      </c>
      <c r="Q66" s="175">
        <v>15</v>
      </c>
      <c r="R66" s="158"/>
      <c r="S66" s="158"/>
      <c r="U66" s="72"/>
      <c r="V66" s="72"/>
    </row>
    <row r="67" spans="1:22" ht="15.95" customHeight="1" x14ac:dyDescent="0.2">
      <c r="B67" s="158"/>
      <c r="D67" s="172" t="s">
        <v>139</v>
      </c>
      <c r="E67" s="215"/>
      <c r="F67" s="215"/>
      <c r="G67" s="215"/>
      <c r="H67" s="215"/>
      <c r="I67" s="215"/>
      <c r="J67" s="215"/>
      <c r="K67" s="215"/>
      <c r="L67" s="215"/>
      <c r="M67" s="215"/>
      <c r="N67" s="215"/>
      <c r="O67" s="213">
        <v>21</v>
      </c>
      <c r="P67" s="175">
        <v>4</v>
      </c>
      <c r="Q67" s="175">
        <v>17</v>
      </c>
      <c r="R67" s="158"/>
      <c r="S67" s="158"/>
      <c r="U67" s="158"/>
      <c r="V67" s="158"/>
    </row>
    <row r="68" spans="1:22" ht="15.95" customHeight="1" x14ac:dyDescent="0.2">
      <c r="B68" s="158"/>
      <c r="C68" s="187"/>
      <c r="D68" s="306" t="s">
        <v>140</v>
      </c>
      <c r="E68" s="307"/>
      <c r="F68" s="307"/>
      <c r="G68" s="307"/>
      <c r="H68" s="307"/>
      <c r="I68" s="307"/>
      <c r="J68" s="307"/>
      <c r="K68" s="307"/>
      <c r="L68" s="307"/>
      <c r="M68" s="307"/>
      <c r="N68" s="307"/>
      <c r="O68" s="308">
        <v>12</v>
      </c>
      <c r="P68" s="309">
        <v>7</v>
      </c>
      <c r="Q68" s="309">
        <v>5</v>
      </c>
      <c r="R68" s="158"/>
      <c r="S68" s="158"/>
    </row>
    <row r="69" spans="1:22" ht="15.95" customHeight="1" x14ac:dyDescent="0.2">
      <c r="B69" s="158"/>
      <c r="C69" s="187"/>
      <c r="D69" s="490" t="s">
        <v>265</v>
      </c>
      <c r="E69" s="303"/>
      <c r="F69" s="303"/>
      <c r="G69" s="303"/>
      <c r="H69" s="303"/>
      <c r="I69" s="303"/>
      <c r="J69" s="303"/>
      <c r="K69" s="303"/>
      <c r="L69" s="303"/>
      <c r="M69" s="303"/>
      <c r="N69" s="303"/>
      <c r="O69" s="304">
        <v>4</v>
      </c>
      <c r="P69" s="305">
        <v>3</v>
      </c>
      <c r="Q69" s="305">
        <v>1</v>
      </c>
      <c r="R69" s="158"/>
      <c r="S69" s="158"/>
    </row>
    <row r="70" spans="1:22" ht="15.95" customHeight="1" x14ac:dyDescent="0.2">
      <c r="B70" s="158"/>
      <c r="D70" s="46"/>
      <c r="E70" s="139"/>
      <c r="F70" s="139" t="s">
        <v>8</v>
      </c>
      <c r="G70" s="139"/>
      <c r="H70" s="139"/>
      <c r="I70" s="139"/>
      <c r="J70" s="139"/>
      <c r="K70" s="139"/>
      <c r="L70" s="139"/>
      <c r="M70" s="139"/>
      <c r="N70" s="139"/>
      <c r="O70" s="64">
        <f>SUM(O64:O69)</f>
        <v>119</v>
      </c>
      <c r="P70" s="64">
        <f>SUM(P64:P69)</f>
        <v>51</v>
      </c>
      <c r="Q70" s="64">
        <f>SUM(Q64:Q69)</f>
        <v>68</v>
      </c>
      <c r="R70" s="158"/>
      <c r="S70" s="158"/>
    </row>
    <row r="71" spans="1:22" ht="15.95" customHeight="1" x14ac:dyDescent="0.2">
      <c r="D71" s="180" t="s">
        <v>286</v>
      </c>
    </row>
    <row r="72" spans="1:22" ht="15.95" customHeight="1" x14ac:dyDescent="0.2"/>
    <row r="73" spans="1:22" ht="15" customHeight="1" x14ac:dyDescent="0.2">
      <c r="D73" s="193" t="s">
        <v>373</v>
      </c>
    </row>
    <row r="74" spans="1:22" ht="6.95" customHeight="1" x14ac:dyDescent="0.2"/>
    <row r="75" spans="1:22" s="217" customFormat="1" ht="14.25" customHeight="1" x14ac:dyDescent="0.2">
      <c r="D75" s="15" t="s">
        <v>123</v>
      </c>
      <c r="E75" s="13"/>
      <c r="F75" s="13"/>
      <c r="G75" s="13"/>
      <c r="H75" s="13"/>
      <c r="I75" s="13"/>
      <c r="J75" s="13"/>
      <c r="K75" s="13"/>
      <c r="L75" s="13"/>
      <c r="M75" s="13"/>
      <c r="N75" s="13"/>
      <c r="O75" s="13"/>
      <c r="P75" s="13"/>
      <c r="Q75" s="218"/>
    </row>
    <row r="76" spans="1:22" s="217" customFormat="1" ht="14.25" customHeight="1" x14ac:dyDescent="0.2">
      <c r="D76" s="429"/>
      <c r="E76" s="430"/>
      <c r="F76" s="430"/>
      <c r="G76" s="155"/>
      <c r="H76" s="155"/>
      <c r="I76" s="155"/>
      <c r="J76" s="155"/>
      <c r="K76" s="155"/>
      <c r="L76" s="155"/>
      <c r="M76" s="155"/>
      <c r="N76" s="155"/>
      <c r="O76" s="598" t="s">
        <v>8</v>
      </c>
      <c r="P76" s="251" t="s">
        <v>145</v>
      </c>
      <c r="Q76" s="251" t="s">
        <v>149</v>
      </c>
    </row>
    <row r="77" spans="1:22" s="217" customFormat="1" ht="14.25" customHeight="1" x14ac:dyDescent="0.2">
      <c r="D77" s="606" t="s">
        <v>258</v>
      </c>
      <c r="E77" s="607"/>
      <c r="F77" s="600"/>
      <c r="G77" s="219"/>
      <c r="H77" s="219"/>
      <c r="I77" s="219"/>
      <c r="J77" s="219"/>
      <c r="K77" s="219"/>
      <c r="L77" s="219"/>
      <c r="M77" s="219"/>
      <c r="N77" s="219"/>
      <c r="O77" s="603">
        <v>11</v>
      </c>
      <c r="P77" s="603">
        <v>4</v>
      </c>
      <c r="Q77" s="603">
        <v>7</v>
      </c>
    </row>
    <row r="78" spans="1:22" s="217" customFormat="1" ht="14.25" customHeight="1" x14ac:dyDescent="0.2">
      <c r="D78" s="608" t="s">
        <v>266</v>
      </c>
      <c r="E78" s="599"/>
      <c r="F78" s="601"/>
      <c r="G78" s="220"/>
      <c r="H78" s="220"/>
      <c r="I78" s="220"/>
      <c r="J78" s="220"/>
      <c r="K78" s="220"/>
      <c r="L78" s="220"/>
      <c r="M78" s="220"/>
      <c r="N78" s="220"/>
      <c r="O78" s="304">
        <v>2</v>
      </c>
      <c r="P78" s="304">
        <v>2</v>
      </c>
      <c r="Q78" s="304">
        <v>0</v>
      </c>
    </row>
    <row r="79" spans="1:22" ht="14.25" customHeight="1" x14ac:dyDescent="0.2">
      <c r="A79" s="628"/>
      <c r="B79" s="628"/>
      <c r="D79" s="515" t="s">
        <v>383</v>
      </c>
      <c r="E79" s="536"/>
      <c r="F79" s="516"/>
      <c r="G79" s="3"/>
      <c r="H79" s="3"/>
      <c r="I79" s="3"/>
      <c r="J79" s="3"/>
      <c r="K79" s="3"/>
      <c r="L79" s="3"/>
      <c r="M79" s="3"/>
      <c r="N79" s="3"/>
      <c r="O79" s="604">
        <v>2</v>
      </c>
      <c r="P79" s="604">
        <v>0</v>
      </c>
      <c r="Q79" s="604">
        <v>2</v>
      </c>
    </row>
    <row r="80" spans="1:22" ht="14.25" customHeight="1" x14ac:dyDescent="0.2">
      <c r="D80" s="515" t="s">
        <v>391</v>
      </c>
      <c r="E80" s="536"/>
      <c r="F80" s="516"/>
      <c r="G80" s="224"/>
      <c r="H80" s="224"/>
      <c r="I80" s="224"/>
      <c r="J80" s="224"/>
      <c r="K80" s="224"/>
      <c r="L80" s="224"/>
      <c r="M80" s="224"/>
      <c r="N80" s="224"/>
      <c r="O80" s="604">
        <v>2</v>
      </c>
      <c r="P80" s="604">
        <v>0</v>
      </c>
      <c r="Q80" s="604">
        <v>2</v>
      </c>
    </row>
    <row r="81" spans="4:19" ht="14.25" customHeight="1" x14ac:dyDescent="0.2">
      <c r="D81" s="515" t="s">
        <v>275</v>
      </c>
      <c r="E81" s="536"/>
      <c r="F81" s="516"/>
      <c r="G81" s="224"/>
      <c r="H81" s="224"/>
      <c r="I81" s="224"/>
      <c r="J81" s="224"/>
      <c r="K81" s="224"/>
      <c r="L81" s="224"/>
      <c r="M81" s="224"/>
      <c r="N81" s="224"/>
      <c r="O81" s="604">
        <v>2</v>
      </c>
      <c r="P81" s="604">
        <v>0</v>
      </c>
      <c r="Q81" s="604">
        <v>2</v>
      </c>
    </row>
    <row r="82" spans="4:19" ht="14.25" customHeight="1" x14ac:dyDescent="0.2">
      <c r="D82" s="515" t="s">
        <v>165</v>
      </c>
      <c r="E82" s="536"/>
      <c r="F82" s="516"/>
      <c r="G82" s="224"/>
      <c r="H82" s="224"/>
      <c r="I82" s="224"/>
      <c r="J82" s="224"/>
      <c r="K82" s="224"/>
      <c r="L82" s="224"/>
      <c r="M82" s="224"/>
      <c r="N82" s="224"/>
      <c r="O82" s="604">
        <v>4</v>
      </c>
      <c r="P82" s="604">
        <v>2</v>
      </c>
      <c r="Q82" s="604">
        <v>2</v>
      </c>
    </row>
    <row r="83" spans="4:19" ht="14.25" customHeight="1" x14ac:dyDescent="0.2">
      <c r="D83" s="515" t="s">
        <v>384</v>
      </c>
      <c r="E83" s="536"/>
      <c r="F83" s="516"/>
      <c r="G83" s="224"/>
      <c r="H83" s="224"/>
      <c r="I83" s="224"/>
      <c r="J83" s="224"/>
      <c r="K83" s="224"/>
      <c r="L83" s="224"/>
      <c r="M83" s="224"/>
      <c r="N83" s="224"/>
      <c r="O83" s="604">
        <v>1</v>
      </c>
      <c r="P83" s="604">
        <v>0</v>
      </c>
      <c r="Q83" s="604">
        <v>1</v>
      </c>
    </row>
    <row r="84" spans="4:19" ht="14.25" customHeight="1" x14ac:dyDescent="0.2">
      <c r="D84" s="515" t="s">
        <v>385</v>
      </c>
      <c r="E84" s="536"/>
      <c r="F84" s="516"/>
      <c r="G84" s="224"/>
      <c r="H84" s="224"/>
      <c r="I84" s="224"/>
      <c r="J84" s="224"/>
      <c r="K84" s="224"/>
      <c r="L84" s="224"/>
      <c r="M84" s="224"/>
      <c r="N84" s="224"/>
      <c r="O84" s="604">
        <v>1</v>
      </c>
      <c r="P84" s="604">
        <v>0</v>
      </c>
      <c r="Q84" s="604">
        <v>1</v>
      </c>
    </row>
    <row r="85" spans="4:19" ht="14.25" customHeight="1" x14ac:dyDescent="0.2">
      <c r="D85" s="515" t="s">
        <v>386</v>
      </c>
      <c r="E85" s="536"/>
      <c r="F85" s="516"/>
      <c r="G85" s="224"/>
      <c r="H85" s="224"/>
      <c r="I85" s="224"/>
      <c r="J85" s="224"/>
      <c r="K85" s="224"/>
      <c r="L85" s="224"/>
      <c r="M85" s="224"/>
      <c r="N85" s="224"/>
      <c r="O85" s="604">
        <v>1</v>
      </c>
      <c r="P85" s="604">
        <v>1</v>
      </c>
      <c r="Q85" s="604">
        <v>0</v>
      </c>
    </row>
    <row r="86" spans="4:19" ht="14.25" customHeight="1" x14ac:dyDescent="0.2">
      <c r="D86" s="515" t="s">
        <v>2</v>
      </c>
      <c r="E86" s="536"/>
      <c r="F86" s="516"/>
      <c r="G86" s="224"/>
      <c r="H86" s="224"/>
      <c r="I86" s="224"/>
      <c r="J86" s="224"/>
      <c r="K86" s="224"/>
      <c r="L86" s="224"/>
      <c r="M86" s="224"/>
      <c r="N86" s="224"/>
      <c r="O86" s="604">
        <v>40</v>
      </c>
      <c r="P86" s="604">
        <v>22</v>
      </c>
      <c r="Q86" s="604">
        <v>18</v>
      </c>
      <c r="S86" s="158"/>
    </row>
    <row r="87" spans="4:19" ht="14.25" customHeight="1" x14ac:dyDescent="0.2">
      <c r="D87" s="515" t="s">
        <v>267</v>
      </c>
      <c r="E87" s="536"/>
      <c r="F87" s="516"/>
      <c r="G87" s="224"/>
      <c r="H87" s="224"/>
      <c r="I87" s="224"/>
      <c r="J87" s="224"/>
      <c r="K87" s="224"/>
      <c r="L87" s="224"/>
      <c r="M87" s="224"/>
      <c r="N87" s="224"/>
      <c r="O87" s="604">
        <v>1</v>
      </c>
      <c r="P87" s="604">
        <v>0</v>
      </c>
      <c r="Q87" s="604">
        <v>1</v>
      </c>
    </row>
    <row r="88" spans="4:19" ht="14.25" customHeight="1" x14ac:dyDescent="0.2">
      <c r="D88" s="515" t="s">
        <v>4</v>
      </c>
      <c r="E88" s="536"/>
      <c r="F88" s="516"/>
      <c r="G88" s="224"/>
      <c r="H88" s="224"/>
      <c r="I88" s="224"/>
      <c r="J88" s="224"/>
      <c r="K88" s="224"/>
      <c r="L88" s="224"/>
      <c r="M88" s="224"/>
      <c r="N88" s="224"/>
      <c r="O88" s="604">
        <v>5</v>
      </c>
      <c r="P88" s="604">
        <v>3</v>
      </c>
      <c r="Q88" s="604">
        <v>2</v>
      </c>
    </row>
    <row r="89" spans="4:19" ht="14.25" customHeight="1" x14ac:dyDescent="0.2">
      <c r="D89" s="515" t="s">
        <v>268</v>
      </c>
      <c r="E89" s="536"/>
      <c r="F89" s="516"/>
      <c r="G89" s="224"/>
      <c r="H89" s="224"/>
      <c r="I89" s="224"/>
      <c r="J89" s="224"/>
      <c r="K89" s="224"/>
      <c r="L89" s="224"/>
      <c r="M89" s="224"/>
      <c r="N89" s="224"/>
      <c r="O89" s="604">
        <v>4</v>
      </c>
      <c r="P89" s="604">
        <v>3</v>
      </c>
      <c r="Q89" s="604">
        <v>1</v>
      </c>
    </row>
    <row r="90" spans="4:19" ht="14.25" customHeight="1" x14ac:dyDescent="0.2">
      <c r="D90" s="515" t="s">
        <v>276</v>
      </c>
      <c r="E90" s="536"/>
      <c r="F90" s="516"/>
      <c r="G90" s="293"/>
      <c r="H90" s="293"/>
      <c r="I90" s="293"/>
      <c r="J90" s="293"/>
      <c r="K90" s="293"/>
      <c r="L90" s="293"/>
      <c r="M90" s="293"/>
      <c r="N90" s="293"/>
      <c r="O90" s="604">
        <v>2</v>
      </c>
      <c r="P90" s="604">
        <v>1</v>
      </c>
      <c r="Q90" s="604">
        <v>1</v>
      </c>
    </row>
    <row r="91" spans="4:19" ht="14.25" customHeight="1" x14ac:dyDescent="0.2">
      <c r="D91" s="515" t="s">
        <v>277</v>
      </c>
      <c r="E91" s="536"/>
      <c r="F91" s="516"/>
      <c r="G91" s="293"/>
      <c r="H91" s="293"/>
      <c r="I91" s="293"/>
      <c r="J91" s="293"/>
      <c r="K91" s="293"/>
      <c r="L91" s="293"/>
      <c r="M91" s="293"/>
      <c r="N91" s="293"/>
      <c r="O91" s="604">
        <v>1</v>
      </c>
      <c r="P91" s="604">
        <v>0</v>
      </c>
      <c r="Q91" s="604">
        <v>1</v>
      </c>
    </row>
    <row r="92" spans="4:19" ht="14.25" customHeight="1" x14ac:dyDescent="0.2">
      <c r="D92" s="515" t="s">
        <v>166</v>
      </c>
      <c r="E92" s="536"/>
      <c r="F92" s="516"/>
      <c r="G92" s="225"/>
      <c r="H92" s="225"/>
      <c r="I92" s="225"/>
      <c r="J92" s="225"/>
      <c r="K92" s="225"/>
      <c r="L92" s="225"/>
      <c r="M92" s="225"/>
      <c r="N92" s="225"/>
      <c r="O92" s="604">
        <v>2</v>
      </c>
      <c r="P92" s="604">
        <v>0</v>
      </c>
      <c r="Q92" s="604">
        <v>2</v>
      </c>
    </row>
    <row r="93" spans="4:19" ht="14.25" customHeight="1" x14ac:dyDescent="0.2">
      <c r="D93" s="515" t="s">
        <v>259</v>
      </c>
      <c r="E93" s="536"/>
      <c r="F93" s="516"/>
      <c r="G93" s="224"/>
      <c r="H93" s="224"/>
      <c r="I93" s="224"/>
      <c r="J93" s="224"/>
      <c r="K93" s="224"/>
      <c r="L93" s="224"/>
      <c r="M93" s="224"/>
      <c r="N93" s="224"/>
      <c r="O93" s="604">
        <v>2</v>
      </c>
      <c r="P93" s="604">
        <v>0</v>
      </c>
      <c r="Q93" s="604">
        <v>2</v>
      </c>
    </row>
    <row r="94" spans="4:19" ht="14.25" customHeight="1" x14ac:dyDescent="0.2">
      <c r="D94" s="390" t="s">
        <v>278</v>
      </c>
      <c r="E94" s="609"/>
      <c r="F94" s="602"/>
      <c r="G94" s="224"/>
      <c r="H94" s="224"/>
      <c r="I94" s="224"/>
      <c r="J94" s="224"/>
      <c r="K94" s="224"/>
      <c r="L94" s="224"/>
      <c r="M94" s="224"/>
      <c r="N94" s="224"/>
      <c r="O94" s="605">
        <v>2</v>
      </c>
      <c r="P94" s="605">
        <v>1</v>
      </c>
      <c r="Q94" s="605">
        <v>1</v>
      </c>
    </row>
    <row r="95" spans="4:19" ht="15" customHeight="1" x14ac:dyDescent="0.2">
      <c r="D95" s="193" t="s">
        <v>373</v>
      </c>
    </row>
    <row r="96" spans="4:19" ht="6.95" customHeight="1" x14ac:dyDescent="0.2"/>
    <row r="97" spans="4:17" s="217" customFormat="1" ht="14.25" customHeight="1" x14ac:dyDescent="0.2">
      <c r="D97" s="15" t="s">
        <v>123</v>
      </c>
      <c r="E97" s="13"/>
      <c r="F97" s="13"/>
      <c r="G97" s="13"/>
      <c r="H97" s="13"/>
      <c r="I97" s="13"/>
      <c r="J97" s="13"/>
      <c r="K97" s="13"/>
      <c r="L97" s="13"/>
      <c r="M97" s="13"/>
      <c r="N97" s="13"/>
      <c r="O97" s="13"/>
      <c r="P97" s="13"/>
      <c r="Q97" s="218"/>
    </row>
    <row r="98" spans="4:17" s="217" customFormat="1" ht="14.25" customHeight="1" x14ac:dyDescent="0.2">
      <c r="D98" s="154"/>
      <c r="E98" s="155"/>
      <c r="F98" s="155"/>
      <c r="G98" s="155"/>
      <c r="H98" s="155"/>
      <c r="I98" s="155"/>
      <c r="J98" s="155"/>
      <c r="K98" s="155"/>
      <c r="L98" s="155"/>
      <c r="M98" s="155"/>
      <c r="N98" s="155"/>
      <c r="O98" s="206" t="s">
        <v>8</v>
      </c>
      <c r="P98" s="185" t="s">
        <v>145</v>
      </c>
      <c r="Q98" s="185" t="s">
        <v>149</v>
      </c>
    </row>
    <row r="99" spans="4:17" ht="14.25" customHeight="1" x14ac:dyDescent="0.2">
      <c r="D99" s="211" t="s">
        <v>141</v>
      </c>
      <c r="E99" s="224"/>
      <c r="F99" s="224"/>
      <c r="G99" s="224"/>
      <c r="H99" s="224"/>
      <c r="I99" s="224"/>
      <c r="J99" s="224"/>
      <c r="K99" s="224"/>
      <c r="L99" s="224"/>
      <c r="M99" s="224"/>
      <c r="N99" s="224"/>
      <c r="O99" s="135">
        <v>3</v>
      </c>
      <c r="P99" s="135">
        <v>2</v>
      </c>
      <c r="Q99" s="135">
        <v>1</v>
      </c>
    </row>
    <row r="100" spans="4:17" ht="14.25" customHeight="1" x14ac:dyDescent="0.2">
      <c r="D100" s="211" t="s">
        <v>7</v>
      </c>
      <c r="E100" s="224"/>
      <c r="F100" s="224"/>
      <c r="G100" s="224"/>
      <c r="H100" s="224"/>
      <c r="I100" s="224"/>
      <c r="J100" s="224"/>
      <c r="K100" s="224"/>
      <c r="L100" s="224"/>
      <c r="M100" s="224"/>
      <c r="N100" s="224"/>
      <c r="O100" s="135">
        <v>3</v>
      </c>
      <c r="P100" s="135">
        <v>1</v>
      </c>
      <c r="Q100" s="135">
        <v>2</v>
      </c>
    </row>
    <row r="101" spans="4:17" ht="14.25" customHeight="1" x14ac:dyDescent="0.2">
      <c r="D101" s="211" t="s">
        <v>142</v>
      </c>
      <c r="E101" s="224"/>
      <c r="F101" s="224"/>
      <c r="G101" s="224"/>
      <c r="H101" s="224"/>
      <c r="I101" s="224"/>
      <c r="J101" s="224"/>
      <c r="K101" s="224"/>
      <c r="L101" s="224"/>
      <c r="M101" s="224"/>
      <c r="N101" s="224"/>
      <c r="O101" s="135">
        <v>1</v>
      </c>
      <c r="P101" s="135">
        <v>1</v>
      </c>
      <c r="Q101" s="135">
        <v>0</v>
      </c>
    </row>
    <row r="102" spans="4:17" ht="14.25" customHeight="1" x14ac:dyDescent="0.2">
      <c r="D102" s="211" t="s">
        <v>273</v>
      </c>
      <c r="E102" s="224"/>
      <c r="F102" s="224"/>
      <c r="G102" s="224"/>
      <c r="H102" s="224"/>
      <c r="I102" s="224"/>
      <c r="J102" s="224"/>
      <c r="K102" s="224"/>
      <c r="L102" s="224"/>
      <c r="M102" s="224"/>
      <c r="N102" s="224"/>
      <c r="O102" s="135">
        <v>8</v>
      </c>
      <c r="P102" s="135">
        <v>2</v>
      </c>
      <c r="Q102" s="135">
        <v>6</v>
      </c>
    </row>
    <row r="103" spans="4:17" ht="14.25" customHeight="1" x14ac:dyDescent="0.2">
      <c r="D103" s="211" t="s">
        <v>387</v>
      </c>
      <c r="E103" s="224"/>
      <c r="F103" s="224"/>
      <c r="G103" s="224"/>
      <c r="H103" s="224"/>
      <c r="I103" s="224"/>
      <c r="J103" s="224"/>
      <c r="K103" s="224"/>
      <c r="L103" s="224"/>
      <c r="M103" s="224"/>
      <c r="N103" s="224"/>
      <c r="O103" s="135">
        <v>1</v>
      </c>
      <c r="P103" s="135">
        <v>1</v>
      </c>
      <c r="Q103" s="135">
        <v>0</v>
      </c>
    </row>
    <row r="104" spans="4:17" ht="14.25" customHeight="1" x14ac:dyDescent="0.2">
      <c r="D104" s="211" t="s">
        <v>143</v>
      </c>
      <c r="E104" s="224"/>
      <c r="F104" s="224"/>
      <c r="G104" s="224"/>
      <c r="H104" s="224"/>
      <c r="I104" s="224"/>
      <c r="J104" s="224"/>
      <c r="K104" s="224"/>
      <c r="L104" s="224"/>
      <c r="M104" s="224"/>
      <c r="N104" s="224"/>
      <c r="O104" s="135">
        <v>2</v>
      </c>
      <c r="P104" s="135">
        <v>0</v>
      </c>
      <c r="Q104" s="135">
        <v>2</v>
      </c>
    </row>
    <row r="105" spans="4:17" ht="14.25" customHeight="1" x14ac:dyDescent="0.2">
      <c r="D105" s="211" t="s">
        <v>269</v>
      </c>
      <c r="E105" s="224"/>
      <c r="F105" s="224"/>
      <c r="G105" s="224"/>
      <c r="H105" s="224"/>
      <c r="I105" s="224"/>
      <c r="J105" s="224"/>
      <c r="K105" s="224"/>
      <c r="L105" s="224"/>
      <c r="M105" s="224"/>
      <c r="N105" s="224"/>
      <c r="O105" s="135">
        <v>2</v>
      </c>
      <c r="P105" s="135">
        <v>0</v>
      </c>
      <c r="Q105" s="135">
        <v>2</v>
      </c>
    </row>
    <row r="106" spans="4:17" ht="14.25" customHeight="1" x14ac:dyDescent="0.2">
      <c r="D106" s="211" t="s">
        <v>270</v>
      </c>
      <c r="E106" s="224"/>
      <c r="F106" s="224"/>
      <c r="G106" s="224"/>
      <c r="H106" s="224"/>
      <c r="I106" s="224"/>
      <c r="J106" s="224"/>
      <c r="K106" s="224"/>
      <c r="L106" s="224"/>
      <c r="M106" s="224"/>
      <c r="N106" s="224"/>
      <c r="O106" s="135">
        <v>2</v>
      </c>
      <c r="P106" s="135">
        <v>1</v>
      </c>
      <c r="Q106" s="135">
        <v>1</v>
      </c>
    </row>
    <row r="107" spans="4:17" ht="14.25" customHeight="1" x14ac:dyDescent="0.2">
      <c r="D107" s="211" t="s">
        <v>279</v>
      </c>
      <c r="E107" s="224"/>
      <c r="F107" s="224"/>
      <c r="G107" s="224"/>
      <c r="H107" s="224"/>
      <c r="I107" s="224"/>
      <c r="J107" s="224"/>
      <c r="K107" s="224"/>
      <c r="L107" s="224"/>
      <c r="M107" s="224"/>
      <c r="N107" s="224"/>
      <c r="O107" s="135">
        <v>1</v>
      </c>
      <c r="P107" s="135">
        <v>0</v>
      </c>
      <c r="Q107" s="135">
        <v>1</v>
      </c>
    </row>
    <row r="108" spans="4:17" ht="14.25" customHeight="1" x14ac:dyDescent="0.2">
      <c r="D108" s="211" t="s">
        <v>271</v>
      </c>
      <c r="E108" s="224"/>
      <c r="F108" s="224"/>
      <c r="G108" s="224"/>
      <c r="H108" s="224"/>
      <c r="I108" s="224"/>
      <c r="J108" s="224"/>
      <c r="K108" s="224"/>
      <c r="L108" s="224"/>
      <c r="M108" s="224"/>
      <c r="N108" s="224"/>
      <c r="O108" s="135">
        <v>1</v>
      </c>
      <c r="P108" s="135">
        <v>0</v>
      </c>
      <c r="Q108" s="135">
        <v>1</v>
      </c>
    </row>
    <row r="109" spans="4:17" ht="14.25" customHeight="1" x14ac:dyDescent="0.2">
      <c r="D109" s="211" t="s">
        <v>388</v>
      </c>
      <c r="E109" s="224"/>
      <c r="F109" s="224"/>
      <c r="G109" s="224"/>
      <c r="H109" s="224"/>
      <c r="I109" s="224"/>
      <c r="J109" s="224"/>
      <c r="K109" s="224"/>
      <c r="L109" s="224"/>
      <c r="M109" s="224"/>
      <c r="N109" s="224"/>
      <c r="O109" s="135">
        <v>4</v>
      </c>
      <c r="P109" s="135">
        <v>2</v>
      </c>
      <c r="Q109" s="135">
        <v>2</v>
      </c>
    </row>
    <row r="110" spans="4:17" ht="14.25" customHeight="1" x14ac:dyDescent="0.2">
      <c r="D110" s="211" t="s">
        <v>389</v>
      </c>
      <c r="E110" s="224"/>
      <c r="F110" s="224"/>
      <c r="G110" s="224"/>
      <c r="H110" s="224"/>
      <c r="I110" s="224"/>
      <c r="J110" s="224"/>
      <c r="K110" s="224"/>
      <c r="L110" s="224"/>
      <c r="M110" s="224"/>
      <c r="N110" s="224"/>
      <c r="O110" s="135">
        <v>1</v>
      </c>
      <c r="P110" s="135">
        <v>0</v>
      </c>
      <c r="Q110" s="135">
        <v>1</v>
      </c>
    </row>
    <row r="111" spans="4:17" ht="14.25" customHeight="1" x14ac:dyDescent="0.2">
      <c r="D111" s="211" t="s">
        <v>390</v>
      </c>
      <c r="E111" s="224"/>
      <c r="F111" s="224"/>
      <c r="G111" s="224"/>
      <c r="H111" s="224"/>
      <c r="I111" s="224"/>
      <c r="J111" s="224"/>
      <c r="K111" s="224"/>
      <c r="L111" s="224"/>
      <c r="M111" s="224"/>
      <c r="N111" s="224"/>
      <c r="O111" s="135">
        <v>1</v>
      </c>
      <c r="P111" s="135">
        <v>0</v>
      </c>
      <c r="Q111" s="135">
        <v>1</v>
      </c>
    </row>
    <row r="112" spans="4:17" ht="14.25" customHeight="1" x14ac:dyDescent="0.2">
      <c r="D112" s="211" t="s">
        <v>280</v>
      </c>
      <c r="E112" s="224"/>
      <c r="F112" s="224"/>
      <c r="G112" s="224"/>
      <c r="H112" s="224"/>
      <c r="I112" s="224"/>
      <c r="J112" s="224"/>
      <c r="K112" s="224"/>
      <c r="L112" s="224"/>
      <c r="M112" s="224"/>
      <c r="N112" s="224"/>
      <c r="O112" s="135">
        <v>1</v>
      </c>
      <c r="P112" s="135">
        <v>0</v>
      </c>
      <c r="Q112" s="135">
        <v>1</v>
      </c>
    </row>
    <row r="113" spans="4:17" ht="14.25" customHeight="1" x14ac:dyDescent="0.2">
      <c r="D113" s="292" t="s">
        <v>260</v>
      </c>
      <c r="E113" s="293"/>
      <c r="F113" s="293"/>
      <c r="G113" s="293"/>
      <c r="H113" s="293"/>
      <c r="I113" s="293"/>
      <c r="J113" s="293"/>
      <c r="K113" s="293"/>
      <c r="L113" s="293"/>
      <c r="M113" s="293"/>
      <c r="N113" s="293"/>
      <c r="O113" s="294">
        <v>3</v>
      </c>
      <c r="P113" s="294">
        <v>2</v>
      </c>
      <c r="Q113" s="294">
        <v>1</v>
      </c>
    </row>
    <row r="114" spans="4:17" s="217" customFormat="1" ht="14.25" customHeight="1" x14ac:dyDescent="0.2">
      <c r="D114" s="46"/>
      <c r="E114" s="139"/>
      <c r="F114" s="139" t="s">
        <v>8</v>
      </c>
      <c r="G114" s="139"/>
      <c r="H114" s="139"/>
      <c r="I114" s="139"/>
      <c r="J114" s="139"/>
      <c r="K114" s="139"/>
      <c r="L114" s="139"/>
      <c r="M114" s="139"/>
      <c r="N114" s="139"/>
      <c r="O114" s="64">
        <f>SUM(O77:O113)</f>
        <v>119</v>
      </c>
      <c r="P114" s="64">
        <f>SUM(P77:P113)</f>
        <v>51</v>
      </c>
      <c r="Q114" s="64">
        <f>SUM(Q77:Q113)</f>
        <v>68</v>
      </c>
    </row>
    <row r="115" spans="4:17" ht="15.95" customHeight="1" x14ac:dyDescent="0.2">
      <c r="D115" s="180" t="s">
        <v>286</v>
      </c>
      <c r="E115" s="2"/>
      <c r="F115" s="2"/>
      <c r="G115" s="2"/>
      <c r="H115" s="2"/>
      <c r="I115" s="2"/>
      <c r="J115" s="2"/>
      <c r="K115" s="2"/>
      <c r="L115" s="2"/>
    </row>
    <row r="116" spans="4:17" ht="15.95" customHeight="1" x14ac:dyDescent="0.2">
      <c r="D116" s="226" t="s">
        <v>374</v>
      </c>
    </row>
    <row r="117" spans="4:17" ht="6.95" customHeight="1" x14ac:dyDescent="0.2"/>
    <row r="118" spans="4:17" ht="15.95" customHeight="1" x14ac:dyDescent="0.2">
      <c r="D118" s="147" t="s">
        <v>123</v>
      </c>
      <c r="E118" s="441"/>
      <c r="F118" s="441"/>
      <c r="G118" s="441"/>
      <c r="H118" s="441"/>
      <c r="I118" s="441"/>
      <c r="J118" s="441"/>
      <c r="K118" s="441"/>
      <c r="L118" s="441"/>
      <c r="M118" s="441"/>
      <c r="N118" s="441"/>
      <c r="O118" s="13"/>
      <c r="P118" s="13"/>
      <c r="Q118" s="14"/>
    </row>
    <row r="119" spans="4:17" ht="15.95" customHeight="1" x14ac:dyDescent="0.2">
      <c r="D119" s="154" t="s">
        <v>144</v>
      </c>
      <c r="E119" s="155"/>
      <c r="F119" s="155"/>
      <c r="G119" s="155"/>
      <c r="H119" s="155"/>
      <c r="I119" s="155"/>
      <c r="J119" s="155"/>
      <c r="K119" s="155"/>
      <c r="L119" s="155"/>
      <c r="M119" s="155"/>
      <c r="N119" s="155"/>
      <c r="O119" s="185" t="s">
        <v>8</v>
      </c>
      <c r="P119" s="185" t="s">
        <v>145</v>
      </c>
      <c r="Q119" s="185" t="s">
        <v>149</v>
      </c>
    </row>
    <row r="120" spans="4:17" ht="15.95" customHeight="1" x14ac:dyDescent="0.2">
      <c r="D120" s="442" t="s">
        <v>146</v>
      </c>
      <c r="E120" s="143"/>
      <c r="F120" s="143"/>
      <c r="G120" s="143"/>
      <c r="H120" s="143"/>
      <c r="I120" s="143"/>
      <c r="J120" s="143"/>
      <c r="K120" s="143"/>
      <c r="L120" s="143"/>
      <c r="M120" s="143"/>
      <c r="N120" s="143"/>
      <c r="O120" s="227">
        <v>84</v>
      </c>
      <c r="P120" s="170">
        <v>33</v>
      </c>
      <c r="Q120" s="170">
        <v>51</v>
      </c>
    </row>
    <row r="121" spans="4:17" ht="15.95" customHeight="1" x14ac:dyDescent="0.2">
      <c r="D121" s="228" t="s">
        <v>147</v>
      </c>
      <c r="E121" s="229"/>
      <c r="F121" s="229"/>
      <c r="G121" s="229"/>
      <c r="H121" s="229"/>
      <c r="I121" s="229"/>
      <c r="J121" s="229"/>
      <c r="K121" s="229"/>
      <c r="L121" s="229"/>
      <c r="M121" s="229"/>
      <c r="N121" s="229"/>
      <c r="O121" s="231">
        <v>4</v>
      </c>
      <c r="P121" s="230">
        <v>2</v>
      </c>
      <c r="Q121" s="230">
        <v>2</v>
      </c>
    </row>
    <row r="122" spans="4:17" ht="15.95" customHeight="1" x14ac:dyDescent="0.2">
      <c r="D122" s="548" t="s">
        <v>148</v>
      </c>
      <c r="E122" s="549"/>
      <c r="F122" s="549"/>
      <c r="G122" s="549"/>
      <c r="H122" s="549"/>
      <c r="I122" s="549"/>
      <c r="J122" s="549"/>
      <c r="K122" s="549"/>
      <c r="L122" s="549"/>
      <c r="M122" s="549"/>
      <c r="N122" s="549"/>
      <c r="O122" s="233">
        <v>31</v>
      </c>
      <c r="P122" s="232">
        <v>16</v>
      </c>
      <c r="Q122" s="232">
        <v>15</v>
      </c>
    </row>
    <row r="123" spans="4:17" ht="15.95" customHeight="1" x14ac:dyDescent="0.2">
      <c r="D123" s="234"/>
      <c r="E123" s="235"/>
      <c r="F123" s="443" t="s">
        <v>8</v>
      </c>
      <c r="G123" s="443"/>
      <c r="H123" s="443"/>
      <c r="I123" s="443"/>
      <c r="J123" s="443"/>
      <c r="K123" s="443"/>
      <c r="L123" s="443"/>
      <c r="M123" s="443"/>
      <c r="N123" s="443"/>
      <c r="O123" s="236">
        <f>SUM(O120:O122)</f>
        <v>119</v>
      </c>
      <c r="P123" s="237">
        <f>SUM(P120:P122)</f>
        <v>51</v>
      </c>
      <c r="Q123" s="237">
        <f>SUM(Q120:Q122)</f>
        <v>68</v>
      </c>
    </row>
    <row r="124" spans="4:17" ht="15.95" customHeight="1" x14ac:dyDescent="0.2">
      <c r="D124" s="180" t="s">
        <v>286</v>
      </c>
    </row>
    <row r="125" spans="4:17" ht="15.95" customHeight="1" x14ac:dyDescent="0.2"/>
    <row r="126" spans="4:17" ht="15.95" customHeight="1" x14ac:dyDescent="0.2"/>
    <row r="127" spans="4:17" ht="15.95" customHeight="1" x14ac:dyDescent="0.2"/>
    <row r="128" spans="4:17"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row r="505" ht="15.95" customHeight="1" x14ac:dyDescent="0.2"/>
    <row r="506" ht="15.95" customHeight="1" x14ac:dyDescent="0.2"/>
    <row r="507" ht="15.95" customHeight="1" x14ac:dyDescent="0.2"/>
    <row r="508" ht="15.95" customHeight="1" x14ac:dyDescent="0.2"/>
    <row r="509" ht="15.95" customHeight="1" x14ac:dyDescent="0.2"/>
    <row r="510" ht="15.95" customHeight="1" x14ac:dyDescent="0.2"/>
  </sheetData>
  <mergeCells count="1">
    <mergeCell ref="A79:B79"/>
  </mergeCells>
  <pageMargins left="0.39370078740157483" right="0.6692913385826772" top="0.6692913385826772" bottom="0.47244094488188981" header="0" footer="0"/>
  <pageSetup paperSize="9" scale="99" fitToHeight="0" orientation="landscape" r:id="rId1"/>
  <headerFooter alignWithMargins="0"/>
  <rowBreaks count="6" manualBreakCount="6">
    <brk id="30" min="2" max="25" man="1"/>
    <brk id="42" min="2" max="25" man="1"/>
    <brk id="59" min="2" max="25" man="1"/>
    <brk id="72" min="2" max="25" man="1"/>
    <brk id="94" min="2" max="25" man="1"/>
    <brk id="115" min="2" max="2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A1:Z515"/>
  <sheetViews>
    <sheetView showGridLines="0" zoomScaleNormal="100" workbookViewId="0"/>
  </sheetViews>
  <sheetFormatPr baseColWidth="10" defaultColWidth="9.140625" defaultRowHeight="12" x14ac:dyDescent="0.2"/>
  <cols>
    <col min="1" max="1" width="11.42578125" style="144" customWidth="1"/>
    <col min="2" max="2" width="5.7109375" style="144" customWidth="1"/>
    <col min="3" max="3" width="3.28515625" style="144" customWidth="1"/>
    <col min="4" max="7" width="6.42578125" style="144" customWidth="1"/>
    <col min="8" max="8" width="5.5703125" style="144" hidden="1" customWidth="1"/>
    <col min="9" max="12" width="5.42578125" style="144" hidden="1" customWidth="1"/>
    <col min="13" max="13" width="5.5703125" style="144" hidden="1" customWidth="1"/>
    <col min="14" max="14" width="5.42578125" style="144" hidden="1" customWidth="1"/>
    <col min="15" max="26" width="5.42578125" style="144" customWidth="1"/>
    <col min="27" max="16384" width="9.140625" style="144"/>
  </cols>
  <sheetData>
    <row r="1" spans="2:12" ht="15.95" customHeight="1" x14ac:dyDescent="0.2">
      <c r="B1" s="143"/>
      <c r="C1" s="143"/>
      <c r="D1" s="143"/>
      <c r="E1" s="143"/>
      <c r="F1" s="143"/>
      <c r="G1" s="143"/>
      <c r="H1" s="143"/>
      <c r="I1" s="143"/>
      <c r="J1" s="143"/>
      <c r="K1" s="143"/>
      <c r="L1" s="143"/>
    </row>
    <row r="2" spans="2:12" ht="12" customHeight="1" x14ac:dyDescent="0.2">
      <c r="B2" s="143"/>
      <c r="C2" s="145"/>
      <c r="D2" s="145"/>
      <c r="E2" s="145"/>
      <c r="F2" s="145"/>
      <c r="G2" s="145"/>
      <c r="H2" s="145"/>
      <c r="I2" s="145"/>
      <c r="J2" s="145"/>
      <c r="K2" s="145"/>
      <c r="L2" s="145"/>
    </row>
    <row r="3" spans="2:12" ht="12" customHeight="1" x14ac:dyDescent="0.2">
      <c r="B3" s="143"/>
      <c r="C3" s="145"/>
      <c r="D3" s="145"/>
      <c r="E3" s="145"/>
      <c r="F3" s="145"/>
      <c r="G3" s="145"/>
      <c r="H3" s="145"/>
      <c r="I3" s="145"/>
      <c r="J3" s="145"/>
      <c r="K3" s="145"/>
      <c r="L3" s="145"/>
    </row>
    <row r="4" spans="2:12" ht="12" customHeight="1" x14ac:dyDescent="0.2">
      <c r="B4" s="143"/>
      <c r="C4" s="145"/>
      <c r="D4" s="145"/>
      <c r="E4" s="145"/>
      <c r="F4" s="145"/>
      <c r="G4" s="145"/>
      <c r="H4" s="145"/>
      <c r="I4" s="145"/>
      <c r="J4" s="145"/>
      <c r="K4" s="145"/>
      <c r="L4" s="145"/>
    </row>
    <row r="5" spans="2:12" ht="24" customHeight="1" x14ac:dyDescent="0.2"/>
    <row r="6" spans="2:12" ht="18" customHeight="1" x14ac:dyDescent="0.2">
      <c r="C6" s="8" t="s">
        <v>0</v>
      </c>
    </row>
    <row r="7" spans="2:12" ht="18" customHeight="1" x14ac:dyDescent="0.2">
      <c r="C7" s="10" t="s">
        <v>167</v>
      </c>
    </row>
    <row r="8" spans="2:12" ht="18" customHeight="1" x14ac:dyDescent="0.2">
      <c r="C8" s="282"/>
    </row>
    <row r="9" spans="2:12" ht="18" customHeight="1" x14ac:dyDescent="0.2">
      <c r="C9" s="282"/>
    </row>
    <row r="10" spans="2:12" ht="15.95" customHeight="1" x14ac:dyDescent="0.2">
      <c r="C10" s="4" t="s">
        <v>161</v>
      </c>
    </row>
    <row r="11" spans="2:12" ht="6.95" customHeight="1" x14ac:dyDescent="0.2">
      <c r="C11" s="282"/>
    </row>
    <row r="12" spans="2:12" ht="15.95" customHeight="1" x14ac:dyDescent="0.2">
      <c r="B12" s="158"/>
      <c r="C12" s="145"/>
      <c r="D12" s="145"/>
      <c r="E12" s="145"/>
      <c r="F12" s="145"/>
      <c r="G12" s="145"/>
      <c r="H12" s="145"/>
      <c r="I12" s="145"/>
      <c r="J12" s="145"/>
      <c r="K12" s="145"/>
      <c r="L12" s="145"/>
    </row>
    <row r="13" spans="2:12" ht="15.95" customHeight="1" x14ac:dyDescent="0.2">
      <c r="B13" s="158"/>
      <c r="C13" s="145"/>
      <c r="D13" s="145"/>
      <c r="E13" s="145"/>
      <c r="F13" s="145"/>
      <c r="G13" s="145"/>
      <c r="H13" s="145"/>
      <c r="I13" s="145"/>
      <c r="J13" s="145"/>
      <c r="K13" s="145"/>
      <c r="L13" s="145"/>
    </row>
    <row r="14" spans="2:12" ht="6.95" customHeight="1" x14ac:dyDescent="0.2">
      <c r="B14" s="158"/>
      <c r="C14" s="145"/>
      <c r="D14" s="145"/>
      <c r="E14" s="145"/>
      <c r="F14" s="145"/>
      <c r="G14" s="145"/>
      <c r="H14" s="145"/>
      <c r="I14" s="145"/>
      <c r="J14" s="145"/>
      <c r="K14" s="145"/>
      <c r="L14" s="145"/>
    </row>
    <row r="15" spans="2:12" ht="15.95" customHeight="1" x14ac:dyDescent="0.2">
      <c r="B15" s="158"/>
      <c r="C15" s="145"/>
      <c r="D15" s="226" t="s">
        <v>375</v>
      </c>
      <c r="E15" s="145"/>
      <c r="F15" s="145"/>
      <c r="G15" s="145"/>
      <c r="H15" s="145"/>
      <c r="I15" s="145"/>
      <c r="J15" s="145"/>
      <c r="K15" s="145"/>
      <c r="L15" s="145"/>
    </row>
    <row r="16" spans="2:12" ht="6.95" customHeight="1" x14ac:dyDescent="0.2">
      <c r="C16" s="145"/>
      <c r="D16" s="145"/>
      <c r="E16" s="145"/>
      <c r="F16" s="145"/>
      <c r="G16" s="145"/>
      <c r="H16" s="145"/>
      <c r="I16" s="145"/>
      <c r="J16" s="145"/>
      <c r="K16" s="145"/>
      <c r="L16" s="145"/>
    </row>
    <row r="17" spans="2:24" ht="15.95" customHeight="1" x14ac:dyDescent="0.2">
      <c r="C17" s="145"/>
      <c r="D17" s="239" t="s">
        <v>376</v>
      </c>
      <c r="E17" s="271"/>
      <c r="F17" s="271"/>
      <c r="G17" s="271"/>
      <c r="H17" s="271"/>
      <c r="I17" s="271"/>
      <c r="J17" s="271"/>
      <c r="K17" s="271"/>
      <c r="L17" s="271"/>
      <c r="M17" s="271"/>
      <c r="N17" s="271"/>
      <c r="O17" s="270"/>
      <c r="P17" s="259"/>
      <c r="Q17" s="259"/>
      <c r="R17" s="259"/>
      <c r="S17" s="259"/>
      <c r="T17" s="217"/>
      <c r="U17" s="217"/>
      <c r="V17" s="217"/>
      <c r="W17" s="217"/>
      <c r="X17" s="217"/>
    </row>
    <row r="18" spans="2:24" ht="15.95" customHeight="1" x14ac:dyDescent="0.2">
      <c r="C18" s="145"/>
      <c r="D18" s="254" t="s">
        <v>159</v>
      </c>
      <c r="E18" s="279"/>
      <c r="F18" s="279"/>
      <c r="G18" s="279"/>
      <c r="H18" s="278"/>
      <c r="I18" s="278"/>
      <c r="J18" s="278"/>
      <c r="K18" s="278"/>
      <c r="L18" s="278"/>
      <c r="M18" s="278"/>
      <c r="N18" s="278"/>
      <c r="O18" s="449"/>
      <c r="P18" s="259"/>
      <c r="Q18" s="259"/>
      <c r="R18" s="280"/>
      <c r="S18" s="280"/>
      <c r="T18" s="281"/>
      <c r="U18" s="281"/>
      <c r="V18" s="217"/>
      <c r="W18" s="217"/>
      <c r="X18" s="217"/>
    </row>
    <row r="19" spans="2:24" ht="15" customHeight="1" x14ac:dyDescent="0.2">
      <c r="C19" s="145"/>
      <c r="D19" s="246" t="s">
        <v>125</v>
      </c>
      <c r="E19" s="453"/>
      <c r="F19" s="453"/>
      <c r="G19" s="453"/>
      <c r="H19" s="453"/>
      <c r="I19" s="453"/>
      <c r="J19" s="453"/>
      <c r="K19" s="453"/>
      <c r="L19" s="453"/>
      <c r="M19" s="453"/>
      <c r="N19" s="453"/>
      <c r="O19" s="455">
        <v>82</v>
      </c>
      <c r="P19" s="259"/>
      <c r="Q19" s="259"/>
      <c r="R19" s="280"/>
      <c r="S19" s="259"/>
      <c r="T19" s="217"/>
      <c r="U19" s="217"/>
      <c r="V19" s="217"/>
      <c r="W19" s="217"/>
      <c r="X19" s="217"/>
    </row>
    <row r="20" spans="2:24" ht="15" customHeight="1" x14ac:dyDescent="0.2">
      <c r="B20" s="158"/>
      <c r="C20" s="208"/>
      <c r="D20" s="264" t="s">
        <v>126</v>
      </c>
      <c r="E20" s="276"/>
      <c r="F20" s="276"/>
      <c r="G20" s="276"/>
      <c r="H20" s="447"/>
      <c r="I20" s="447"/>
      <c r="J20" s="447"/>
      <c r="K20" s="447"/>
      <c r="L20" s="447"/>
      <c r="M20" s="447"/>
      <c r="N20" s="447"/>
      <c r="O20" s="345">
        <v>107</v>
      </c>
      <c r="P20" s="259"/>
      <c r="Q20" s="259"/>
      <c r="R20" s="259"/>
      <c r="S20" s="259"/>
      <c r="T20" s="217"/>
      <c r="U20" s="217"/>
      <c r="V20" s="217"/>
      <c r="W20" s="217"/>
      <c r="X20" s="217"/>
    </row>
    <row r="21" spans="2:24" ht="15" customHeight="1" x14ac:dyDescent="0.2">
      <c r="C21" s="208"/>
      <c r="D21" s="262"/>
      <c r="E21" s="100"/>
      <c r="F21" s="261" t="s">
        <v>145</v>
      </c>
      <c r="G21" s="261"/>
      <c r="H21" s="448"/>
      <c r="I21" s="448"/>
      <c r="J21" s="448"/>
      <c r="K21" s="448"/>
      <c r="L21" s="448"/>
      <c r="M21" s="448"/>
      <c r="N21" s="448"/>
      <c r="O21" s="346">
        <v>52</v>
      </c>
      <c r="P21" s="259"/>
      <c r="Q21" s="259"/>
      <c r="R21" s="217"/>
      <c r="S21" s="259"/>
      <c r="T21" s="217"/>
      <c r="U21" s="217"/>
      <c r="V21" s="217"/>
      <c r="W21" s="217"/>
      <c r="X21" s="217"/>
    </row>
    <row r="22" spans="2:24" ht="15" customHeight="1" x14ac:dyDescent="0.2">
      <c r="C22" s="208"/>
      <c r="D22" s="419"/>
      <c r="E22" s="138"/>
      <c r="F22" s="454" t="s">
        <v>149</v>
      </c>
      <c r="G22" s="454"/>
      <c r="H22" s="454"/>
      <c r="I22" s="454"/>
      <c r="J22" s="454"/>
      <c r="K22" s="454"/>
      <c r="L22" s="454"/>
      <c r="M22" s="454"/>
      <c r="N22" s="454"/>
      <c r="O22" s="456">
        <v>55</v>
      </c>
      <c r="P22" s="259"/>
      <c r="Q22" s="259"/>
      <c r="R22" s="259"/>
      <c r="S22" s="259"/>
      <c r="T22" s="217"/>
      <c r="U22" s="217"/>
      <c r="V22" s="217"/>
      <c r="W22" s="217"/>
      <c r="X22" s="217"/>
    </row>
    <row r="23" spans="2:24" ht="15.95" customHeight="1" x14ac:dyDescent="0.2">
      <c r="C23" s="145"/>
      <c r="D23" s="450" t="s">
        <v>127</v>
      </c>
      <c r="E23" s="451"/>
      <c r="F23" s="451"/>
      <c r="G23" s="451"/>
      <c r="H23" s="446"/>
      <c r="I23" s="446"/>
      <c r="J23" s="446"/>
      <c r="K23" s="446"/>
      <c r="L23" s="446"/>
      <c r="M23" s="446"/>
      <c r="N23" s="446"/>
      <c r="O23" s="452"/>
      <c r="P23" s="259"/>
      <c r="Q23" s="259"/>
      <c r="R23" s="259"/>
      <c r="S23" s="259"/>
      <c r="T23" s="217"/>
      <c r="U23" s="217"/>
      <c r="V23" s="217"/>
      <c r="W23" s="217"/>
      <c r="X23" s="217"/>
    </row>
    <row r="24" spans="2:24" ht="15" customHeight="1" x14ac:dyDescent="0.2">
      <c r="C24" s="145"/>
      <c r="D24" s="246" t="s">
        <v>128</v>
      </c>
      <c r="E24" s="453"/>
      <c r="F24" s="453"/>
      <c r="G24" s="453"/>
      <c r="H24" s="453"/>
      <c r="I24" s="453"/>
      <c r="J24" s="453"/>
      <c r="K24" s="453"/>
      <c r="L24" s="453"/>
      <c r="M24" s="453"/>
      <c r="N24" s="457"/>
      <c r="O24" s="461">
        <v>25</v>
      </c>
      <c r="P24" s="259"/>
      <c r="Q24" s="259"/>
      <c r="R24" s="259"/>
      <c r="S24" s="259"/>
      <c r="T24" s="217"/>
      <c r="U24" s="217"/>
      <c r="V24" s="217"/>
      <c r="W24" s="217"/>
      <c r="X24" s="217"/>
    </row>
    <row r="25" spans="2:24" ht="15" customHeight="1" x14ac:dyDescent="0.2">
      <c r="C25" s="145"/>
      <c r="D25" s="264" t="s">
        <v>126</v>
      </c>
      <c r="E25" s="276"/>
      <c r="F25" s="276"/>
      <c r="G25" s="276"/>
      <c r="H25" s="447"/>
      <c r="I25" s="447"/>
      <c r="J25" s="447"/>
      <c r="K25" s="447"/>
      <c r="L25" s="447"/>
      <c r="M25" s="447"/>
      <c r="N25" s="458"/>
      <c r="O25" s="345">
        <v>34</v>
      </c>
      <c r="P25" s="259"/>
      <c r="Q25" s="259"/>
      <c r="R25" s="259"/>
      <c r="S25" s="259"/>
      <c r="T25" s="217"/>
      <c r="U25" s="217"/>
      <c r="V25" s="217"/>
      <c r="W25" s="217"/>
      <c r="X25" s="217"/>
    </row>
    <row r="26" spans="2:24" ht="15" customHeight="1" x14ac:dyDescent="0.2">
      <c r="C26" s="145"/>
      <c r="D26" s="269"/>
      <c r="E26" s="100"/>
      <c r="F26" s="261" t="s">
        <v>145</v>
      </c>
      <c r="G26" s="261"/>
      <c r="H26" s="448"/>
      <c r="I26" s="448"/>
      <c r="J26" s="448"/>
      <c r="K26" s="448"/>
      <c r="L26" s="448"/>
      <c r="M26" s="448"/>
      <c r="N26" s="459"/>
      <c r="O26" s="346">
        <v>14</v>
      </c>
      <c r="P26" s="259"/>
      <c r="Q26" s="259"/>
      <c r="R26" s="259"/>
      <c r="S26" s="259"/>
      <c r="T26" s="217"/>
      <c r="U26" s="217"/>
      <c r="V26" s="217"/>
      <c r="W26" s="217"/>
      <c r="X26" s="217"/>
    </row>
    <row r="27" spans="2:24" ht="15" customHeight="1" x14ac:dyDescent="0.2">
      <c r="C27" s="145"/>
      <c r="D27" s="269"/>
      <c r="E27" s="259"/>
      <c r="F27" s="261" t="s">
        <v>149</v>
      </c>
      <c r="G27" s="261"/>
      <c r="H27" s="448"/>
      <c r="I27" s="448"/>
      <c r="J27" s="448"/>
      <c r="K27" s="448"/>
      <c r="L27" s="448"/>
      <c r="M27" s="448"/>
      <c r="N27" s="448"/>
      <c r="O27" s="346">
        <v>20</v>
      </c>
      <c r="P27" s="259"/>
      <c r="Q27" s="259"/>
      <c r="R27" s="259"/>
      <c r="S27" s="259"/>
      <c r="T27" s="217"/>
      <c r="U27" s="217"/>
      <c r="V27" s="217"/>
      <c r="W27" s="217"/>
      <c r="X27" s="217"/>
    </row>
    <row r="28" spans="2:24" ht="15" customHeight="1" x14ac:dyDescent="0.2">
      <c r="C28" s="145"/>
      <c r="D28" s="258"/>
      <c r="E28" s="275"/>
      <c r="F28" s="274"/>
      <c r="G28" s="445" t="s">
        <v>129</v>
      </c>
      <c r="H28" s="434"/>
      <c r="I28" s="434"/>
      <c r="J28" s="434"/>
      <c r="K28" s="472"/>
      <c r="L28" s="472"/>
      <c r="M28" s="472"/>
      <c r="N28" s="460"/>
      <c r="O28" s="257">
        <v>0.318</v>
      </c>
      <c r="P28" s="259"/>
      <c r="Q28" s="259"/>
      <c r="R28" s="259"/>
      <c r="S28" s="259"/>
      <c r="T28" s="217"/>
      <c r="U28" s="217"/>
      <c r="V28" s="217"/>
      <c r="W28" s="217"/>
      <c r="X28" s="217"/>
    </row>
    <row r="29" spans="2:24" ht="15.95" customHeight="1" x14ac:dyDescent="0.2">
      <c r="C29" s="145"/>
      <c r="D29" s="180" t="s">
        <v>286</v>
      </c>
      <c r="E29" s="259"/>
      <c r="F29" s="259"/>
      <c r="G29" s="259"/>
      <c r="H29" s="259"/>
      <c r="I29" s="259"/>
      <c r="J29" s="259"/>
      <c r="K29" s="259"/>
      <c r="L29" s="259"/>
      <c r="M29" s="259"/>
      <c r="N29" s="217"/>
      <c r="O29" s="217"/>
      <c r="P29" s="217"/>
      <c r="Q29" s="217"/>
      <c r="R29" s="217"/>
    </row>
    <row r="30" spans="2:24" ht="15.95" customHeight="1" x14ac:dyDescent="0.2">
      <c r="C30" s="145"/>
      <c r="D30" s="180"/>
      <c r="E30" s="259"/>
      <c r="F30" s="259"/>
      <c r="G30" s="259"/>
      <c r="H30" s="259"/>
      <c r="I30" s="259"/>
      <c r="J30" s="259"/>
      <c r="K30" s="259"/>
      <c r="L30" s="259"/>
      <c r="M30" s="217"/>
      <c r="N30" s="217"/>
      <c r="O30" s="217"/>
      <c r="P30" s="217"/>
      <c r="Q30" s="217"/>
    </row>
    <row r="31" spans="2:24" ht="15.95" customHeight="1" x14ac:dyDescent="0.2">
      <c r="C31" s="145"/>
      <c r="D31" s="226" t="s">
        <v>377</v>
      </c>
      <c r="E31" s="259"/>
      <c r="F31" s="259"/>
      <c r="G31" s="259"/>
      <c r="H31" s="259"/>
      <c r="I31" s="259"/>
      <c r="J31" s="259"/>
      <c r="K31" s="259"/>
      <c r="L31" s="259"/>
      <c r="M31" s="217"/>
      <c r="N31" s="217"/>
      <c r="O31" s="217"/>
      <c r="P31" s="217"/>
      <c r="Q31" s="217"/>
    </row>
    <row r="32" spans="2:24" ht="6.95" customHeight="1" x14ac:dyDescent="0.2">
      <c r="C32" s="145"/>
      <c r="D32" s="259"/>
      <c r="E32" s="259"/>
      <c r="F32" s="259"/>
      <c r="G32" s="259"/>
      <c r="H32" s="259"/>
      <c r="I32" s="259"/>
      <c r="J32" s="259"/>
      <c r="K32" s="259"/>
      <c r="L32" s="259"/>
      <c r="M32" s="217"/>
      <c r="N32" s="217"/>
      <c r="O32" s="217"/>
      <c r="P32" s="217"/>
      <c r="Q32" s="217"/>
    </row>
    <row r="33" spans="2:26" s="6" customFormat="1" ht="15.95" customHeight="1" x14ac:dyDescent="0.2">
      <c r="C33" s="7"/>
      <c r="D33" s="239" t="s">
        <v>158</v>
      </c>
      <c r="E33" s="256"/>
      <c r="F33" s="256"/>
      <c r="G33" s="256"/>
      <c r="H33" s="256"/>
      <c r="I33" s="256"/>
      <c r="J33" s="255"/>
      <c r="K33" s="255"/>
      <c r="L33" s="255"/>
      <c r="M33" s="273"/>
      <c r="N33" s="256"/>
      <c r="O33" s="256"/>
      <c r="P33" s="256"/>
      <c r="Q33" s="256"/>
      <c r="R33" s="256"/>
      <c r="S33" s="255"/>
      <c r="T33" s="255"/>
      <c r="U33" s="255"/>
      <c r="V33" s="255"/>
      <c r="W33" s="255"/>
      <c r="X33" s="255"/>
      <c r="Y33" s="255"/>
      <c r="Z33" s="255"/>
    </row>
    <row r="34" spans="2:26" ht="15.95" customHeight="1" x14ac:dyDescent="0.2">
      <c r="B34" s="158"/>
      <c r="C34" s="145"/>
      <c r="D34" s="254" t="s">
        <v>153</v>
      </c>
      <c r="E34" s="253"/>
      <c r="F34" s="253"/>
      <c r="G34" s="252"/>
      <c r="H34" s="251">
        <v>2006</v>
      </c>
      <c r="I34" s="251">
        <v>2007</v>
      </c>
      <c r="J34" s="251">
        <v>2008</v>
      </c>
      <c r="K34" s="251">
        <v>2009</v>
      </c>
      <c r="L34" s="251">
        <v>2010</v>
      </c>
      <c r="M34" s="251">
        <v>2011</v>
      </c>
      <c r="N34" s="251">
        <v>2012</v>
      </c>
      <c r="O34" s="251">
        <v>2013</v>
      </c>
      <c r="P34" s="251">
        <v>2014</v>
      </c>
      <c r="Q34" s="251">
        <v>2015</v>
      </c>
      <c r="R34" s="251">
        <v>2016</v>
      </c>
      <c r="S34" s="251">
        <v>2017</v>
      </c>
      <c r="T34" s="251">
        <v>2018</v>
      </c>
      <c r="U34" s="251">
        <v>2019</v>
      </c>
      <c r="V34" s="251">
        <v>2020</v>
      </c>
      <c r="W34" s="251">
        <v>2021</v>
      </c>
      <c r="X34" s="251">
        <v>2022</v>
      </c>
      <c r="Y34" s="251">
        <v>2023</v>
      </c>
      <c r="Z34" s="251">
        <v>2024</v>
      </c>
    </row>
    <row r="35" spans="2:26" ht="15.75" customHeight="1" x14ac:dyDescent="0.2">
      <c r="C35" s="145"/>
      <c r="D35" s="250" t="s">
        <v>157</v>
      </c>
      <c r="E35" s="249"/>
      <c r="F35" s="249"/>
      <c r="G35" s="248"/>
      <c r="H35" s="247">
        <v>26</v>
      </c>
      <c r="I35" s="247">
        <v>12</v>
      </c>
      <c r="J35" s="247">
        <v>21</v>
      </c>
      <c r="K35" s="247">
        <v>31</v>
      </c>
      <c r="L35" s="247">
        <v>35</v>
      </c>
      <c r="M35" s="247">
        <v>39</v>
      </c>
      <c r="N35" s="247">
        <v>47</v>
      </c>
      <c r="O35" s="247">
        <v>40</v>
      </c>
      <c r="P35" s="247">
        <v>31</v>
      </c>
      <c r="Q35" s="247">
        <v>35</v>
      </c>
      <c r="R35" s="247">
        <v>28</v>
      </c>
      <c r="S35" s="247">
        <v>28</v>
      </c>
      <c r="T35" s="247">
        <v>34</v>
      </c>
      <c r="U35" s="247">
        <v>35</v>
      </c>
      <c r="V35" s="247">
        <v>34</v>
      </c>
      <c r="W35" s="247">
        <v>41</v>
      </c>
      <c r="X35" s="247">
        <v>31</v>
      </c>
      <c r="Y35" s="247">
        <v>39</v>
      </c>
      <c r="Z35" s="247">
        <v>34</v>
      </c>
    </row>
    <row r="36" spans="2:26" ht="15.75" customHeight="1" x14ac:dyDescent="0.2">
      <c r="C36" s="145"/>
      <c r="D36" s="267" t="s">
        <v>152</v>
      </c>
      <c r="E36" s="266"/>
      <c r="F36" s="266"/>
      <c r="G36" s="245"/>
      <c r="H36" s="244">
        <v>21</v>
      </c>
      <c r="I36" s="244">
        <v>13</v>
      </c>
      <c r="J36" s="244">
        <v>16</v>
      </c>
      <c r="K36" s="244">
        <v>24</v>
      </c>
      <c r="L36" s="244">
        <v>27</v>
      </c>
      <c r="M36" s="244">
        <v>30</v>
      </c>
      <c r="N36" s="244">
        <v>37</v>
      </c>
      <c r="O36" s="244">
        <v>31</v>
      </c>
      <c r="P36" s="244">
        <v>22</v>
      </c>
      <c r="Q36" s="244">
        <v>26</v>
      </c>
      <c r="R36" s="244">
        <v>21</v>
      </c>
      <c r="S36" s="244">
        <v>21</v>
      </c>
      <c r="T36" s="244">
        <v>25</v>
      </c>
      <c r="U36" s="244">
        <v>24</v>
      </c>
      <c r="V36" s="244">
        <v>23</v>
      </c>
      <c r="W36" s="244">
        <v>30</v>
      </c>
      <c r="X36" s="244">
        <v>27</v>
      </c>
      <c r="Y36" s="244">
        <v>33</v>
      </c>
      <c r="Z36" s="244">
        <v>25</v>
      </c>
    </row>
    <row r="37" spans="2:26" ht="15.75" customHeight="1" x14ac:dyDescent="0.2">
      <c r="C37" s="145"/>
      <c r="D37" s="258"/>
      <c r="E37" s="138"/>
      <c r="F37" s="138"/>
      <c r="G37" s="243" t="s">
        <v>151</v>
      </c>
      <c r="H37" s="242">
        <v>0.46</v>
      </c>
      <c r="I37" s="242">
        <v>0.44</v>
      </c>
      <c r="J37" s="242">
        <v>0.4</v>
      </c>
      <c r="K37" s="242">
        <v>0.47</v>
      </c>
      <c r="L37" s="242">
        <v>0.54</v>
      </c>
      <c r="M37" s="242">
        <v>0.45</v>
      </c>
      <c r="N37" s="242">
        <v>0.47</v>
      </c>
      <c r="O37" s="242">
        <v>0.38269999999999998</v>
      </c>
      <c r="P37" s="242">
        <v>0.25280000000000002</v>
      </c>
      <c r="Q37" s="242">
        <v>0.317</v>
      </c>
      <c r="R37" s="242">
        <v>0.26900000000000002</v>
      </c>
      <c r="S37" s="242">
        <v>0.25</v>
      </c>
      <c r="T37" s="242">
        <v>0.25</v>
      </c>
      <c r="U37" s="242">
        <v>0.247</v>
      </c>
      <c r="V37" s="242">
        <v>0.23</v>
      </c>
      <c r="W37" s="242">
        <v>0.30299999999999999</v>
      </c>
      <c r="X37" s="242">
        <v>0.31</v>
      </c>
      <c r="Y37" s="242">
        <v>0.39300000000000002</v>
      </c>
      <c r="Z37" s="242">
        <v>0.30499999999999999</v>
      </c>
    </row>
    <row r="38" spans="2:26" ht="15.95" customHeight="1" x14ac:dyDescent="0.2">
      <c r="C38" s="145"/>
      <c r="D38" s="182" t="s">
        <v>156</v>
      </c>
      <c r="E38" s="259"/>
      <c r="F38" s="259"/>
      <c r="G38" s="259"/>
      <c r="H38" s="259"/>
      <c r="I38" s="259"/>
      <c r="J38" s="259"/>
      <c r="K38" s="259"/>
      <c r="L38" s="259"/>
      <c r="M38" s="217"/>
      <c r="N38" s="217"/>
      <c r="O38" s="217"/>
      <c r="P38" s="217"/>
      <c r="Q38" s="217"/>
    </row>
    <row r="39" spans="2:26" ht="12" customHeight="1" x14ac:dyDescent="0.2">
      <c r="C39" s="145"/>
      <c r="D39" s="192" t="s">
        <v>287</v>
      </c>
      <c r="E39" s="259"/>
      <c r="F39" s="259"/>
      <c r="G39" s="259"/>
      <c r="H39" s="259"/>
      <c r="I39" s="259"/>
      <c r="J39" s="259"/>
      <c r="K39" s="259"/>
      <c r="L39" s="259"/>
      <c r="M39" s="217"/>
      <c r="N39" s="217"/>
      <c r="O39" s="217"/>
      <c r="P39" s="217"/>
      <c r="Q39" s="217"/>
    </row>
    <row r="40" spans="2:26" ht="15.95" customHeight="1" x14ac:dyDescent="0.2">
      <c r="C40" s="145"/>
      <c r="D40" s="180"/>
      <c r="E40" s="259"/>
      <c r="F40" s="259"/>
      <c r="G40" s="259"/>
      <c r="H40" s="259"/>
      <c r="I40" s="259"/>
      <c r="J40" s="259"/>
      <c r="K40" s="259"/>
      <c r="L40" s="259"/>
      <c r="M40" s="217"/>
      <c r="N40" s="217"/>
      <c r="O40" s="217"/>
      <c r="P40" s="217"/>
      <c r="Q40" s="217"/>
    </row>
    <row r="41" spans="2:26" ht="15.95" customHeight="1" x14ac:dyDescent="0.2">
      <c r="C41" s="145"/>
      <c r="D41" s="226" t="s">
        <v>162</v>
      </c>
      <c r="E41" s="473"/>
      <c r="F41" s="473"/>
      <c r="G41" s="473"/>
      <c r="H41" s="473"/>
      <c r="I41" s="473"/>
      <c r="J41" s="473"/>
      <c r="K41" s="473"/>
      <c r="L41" s="473"/>
      <c r="M41" s="370"/>
      <c r="N41" s="370"/>
      <c r="O41" s="370"/>
      <c r="P41" s="370"/>
      <c r="Q41" s="370"/>
      <c r="R41" s="474"/>
      <c r="S41" s="474"/>
      <c r="T41" s="474"/>
    </row>
    <row r="42" spans="2:26" ht="11.25" customHeight="1" x14ac:dyDescent="0.2">
      <c r="C42" s="145"/>
      <c r="D42" s="241" t="s">
        <v>378</v>
      </c>
      <c r="E42" s="259"/>
      <c r="F42" s="259"/>
      <c r="G42" s="259"/>
      <c r="H42" s="259"/>
      <c r="I42" s="259"/>
      <c r="J42" s="259"/>
      <c r="K42" s="259"/>
      <c r="L42" s="259"/>
      <c r="M42" s="217"/>
      <c r="N42" s="217"/>
      <c r="O42" s="217"/>
      <c r="P42" s="217"/>
      <c r="Q42" s="217"/>
    </row>
    <row r="43" spans="2:26" ht="6.75" customHeight="1" x14ac:dyDescent="0.2">
      <c r="C43" s="145"/>
      <c r="D43" s="180"/>
      <c r="E43" s="259"/>
      <c r="F43" s="259"/>
      <c r="G43" s="259"/>
      <c r="H43" s="259"/>
      <c r="I43" s="259"/>
      <c r="J43" s="259"/>
      <c r="K43" s="259"/>
      <c r="L43" s="259"/>
      <c r="M43" s="217"/>
      <c r="N43" s="217"/>
      <c r="O43" s="217"/>
      <c r="P43" s="217"/>
      <c r="Q43" s="217"/>
    </row>
    <row r="44" spans="2:26" ht="15.95" customHeight="1" x14ac:dyDescent="0.2">
      <c r="C44" s="145"/>
      <c r="D44" s="428" t="s">
        <v>376</v>
      </c>
      <c r="E44" s="148"/>
      <c r="F44" s="148"/>
      <c r="G44" s="148"/>
      <c r="H44" s="148"/>
      <c r="I44" s="148"/>
      <c r="J44" s="148"/>
      <c r="K44" s="148"/>
      <c r="L44" s="148"/>
      <c r="M44" s="148"/>
      <c r="N44" s="148"/>
      <c r="O44" s="205"/>
      <c r="P44" s="205"/>
      <c r="Q44" s="238"/>
      <c r="R44" s="259"/>
      <c r="S44" s="259"/>
      <c r="T44" s="259"/>
      <c r="U44" s="217"/>
      <c r="V44" s="217"/>
      <c r="W44" s="217"/>
      <c r="X44" s="217"/>
      <c r="Y44" s="217"/>
    </row>
    <row r="45" spans="2:26" ht="15.95" customHeight="1" x14ac:dyDescent="0.2">
      <c r="C45" s="145"/>
      <c r="D45" s="429" t="s">
        <v>144</v>
      </c>
      <c r="E45" s="430"/>
      <c r="F45" s="430"/>
      <c r="G45" s="430"/>
      <c r="H45" s="430"/>
      <c r="I45" s="430"/>
      <c r="J45" s="430"/>
      <c r="K45" s="430"/>
      <c r="L45" s="430"/>
      <c r="M45" s="430"/>
      <c r="N45" s="431"/>
      <c r="O45" s="185" t="s">
        <v>8</v>
      </c>
      <c r="P45" s="185" t="s">
        <v>145</v>
      </c>
      <c r="Q45" s="185" t="s">
        <v>149</v>
      </c>
      <c r="R45" s="259"/>
      <c r="S45" s="259"/>
      <c r="T45" s="259"/>
      <c r="U45" s="217"/>
      <c r="V45" s="217"/>
      <c r="W45" s="217"/>
      <c r="X45" s="217"/>
      <c r="Y45" s="217"/>
    </row>
    <row r="46" spans="2:26" ht="15.95" customHeight="1" x14ac:dyDescent="0.2">
      <c r="C46" s="145"/>
      <c r="D46" s="550" t="s">
        <v>146</v>
      </c>
      <c r="E46" s="551"/>
      <c r="F46" s="551"/>
      <c r="G46" s="551"/>
      <c r="H46" s="551"/>
      <c r="I46" s="551"/>
      <c r="J46" s="551"/>
      <c r="K46" s="551"/>
      <c r="L46" s="551"/>
      <c r="M46" s="551"/>
      <c r="N46" s="551"/>
      <c r="O46" s="227">
        <v>30</v>
      </c>
      <c r="P46" s="227">
        <v>12</v>
      </c>
      <c r="Q46" s="170">
        <v>18</v>
      </c>
      <c r="R46" s="259"/>
      <c r="S46" s="259"/>
      <c r="T46" s="259"/>
      <c r="U46" s="217"/>
      <c r="V46" s="217"/>
      <c r="W46" s="217"/>
      <c r="X46" s="217"/>
      <c r="Y46" s="217"/>
    </row>
    <row r="47" spans="2:26" ht="15.95" customHeight="1" x14ac:dyDescent="0.2">
      <c r="C47" s="145"/>
      <c r="D47" s="552" t="s">
        <v>147</v>
      </c>
      <c r="E47" s="553"/>
      <c r="F47" s="553"/>
      <c r="G47" s="553"/>
      <c r="H47" s="553"/>
      <c r="I47" s="553"/>
      <c r="J47" s="553"/>
      <c r="K47" s="553"/>
      <c r="L47" s="553"/>
      <c r="M47" s="553"/>
      <c r="N47" s="553"/>
      <c r="O47" s="231">
        <v>0</v>
      </c>
      <c r="P47" s="231">
        <v>0</v>
      </c>
      <c r="Q47" s="230">
        <v>0</v>
      </c>
      <c r="R47" s="259"/>
      <c r="S47" s="259"/>
      <c r="T47" s="259"/>
      <c r="U47" s="217"/>
      <c r="V47" s="217"/>
      <c r="W47" s="217"/>
      <c r="X47" s="217"/>
      <c r="Y47" s="217"/>
    </row>
    <row r="48" spans="2:26" ht="15.95" customHeight="1" x14ac:dyDescent="0.2">
      <c r="C48" s="145"/>
      <c r="D48" s="390" t="s">
        <v>148</v>
      </c>
      <c r="E48" s="434"/>
      <c r="F48" s="434"/>
      <c r="G48" s="434"/>
      <c r="H48" s="434"/>
      <c r="I48" s="434"/>
      <c r="J48" s="434"/>
      <c r="K48" s="434"/>
      <c r="L48" s="434"/>
      <c r="M48" s="434"/>
      <c r="N48" s="434"/>
      <c r="O48" s="310">
        <v>4</v>
      </c>
      <c r="P48" s="310">
        <v>2</v>
      </c>
      <c r="Q48" s="201">
        <v>2</v>
      </c>
      <c r="R48" s="259"/>
      <c r="S48" s="259"/>
      <c r="T48" s="259"/>
      <c r="U48" s="217"/>
      <c r="V48" s="217"/>
      <c r="W48" s="217"/>
      <c r="X48" s="217"/>
      <c r="Y48" s="217"/>
    </row>
    <row r="49" spans="2:25" ht="15.95" customHeight="1" x14ac:dyDescent="0.2">
      <c r="C49" s="145"/>
      <c r="D49" s="526"/>
      <c r="E49" s="527"/>
      <c r="F49" s="527"/>
      <c r="G49" s="597" t="s">
        <v>8</v>
      </c>
      <c r="H49" s="528" t="s">
        <v>8</v>
      </c>
      <c r="I49" s="528"/>
      <c r="J49" s="528"/>
      <c r="K49" s="528"/>
      <c r="L49" s="528"/>
      <c r="M49" s="528"/>
      <c r="N49" s="520"/>
      <c r="O49" s="467">
        <f>SUM(O46:O48)</f>
        <v>34</v>
      </c>
      <c r="P49" s="467">
        <f>SUM(P46:P48)</f>
        <v>14</v>
      </c>
      <c r="Q49" s="466">
        <f>SUM(Q46:Q48)</f>
        <v>20</v>
      </c>
      <c r="R49" s="259"/>
      <c r="S49" s="259"/>
      <c r="T49" s="259"/>
      <c r="U49" s="217"/>
      <c r="V49" s="217"/>
      <c r="W49" s="217"/>
      <c r="X49" s="217"/>
      <c r="Y49" s="217"/>
    </row>
    <row r="50" spans="2:25" ht="15.95" customHeight="1" x14ac:dyDescent="0.2">
      <c r="C50" s="145"/>
      <c r="D50" s="180" t="s">
        <v>286</v>
      </c>
      <c r="E50" s="259"/>
      <c r="F50" s="259"/>
      <c r="G50" s="259"/>
      <c r="H50" s="259"/>
      <c r="I50" s="259"/>
      <c r="J50" s="259"/>
      <c r="K50" s="259"/>
      <c r="L50" s="259"/>
      <c r="M50" s="259"/>
      <c r="N50" s="217"/>
      <c r="O50" s="217"/>
      <c r="P50" s="217"/>
      <c r="Q50" s="217"/>
      <c r="R50" s="217"/>
    </row>
    <row r="51" spans="2:25" ht="15.95" customHeight="1" x14ac:dyDescent="0.2">
      <c r="C51" s="145"/>
      <c r="D51" s="180"/>
      <c r="E51" s="259"/>
      <c r="F51" s="259"/>
      <c r="G51" s="259"/>
      <c r="H51" s="259"/>
      <c r="I51" s="259"/>
      <c r="J51" s="259"/>
      <c r="K51" s="259"/>
      <c r="L51" s="259"/>
      <c r="M51" s="259"/>
      <c r="N51" s="217"/>
      <c r="O51" s="217"/>
      <c r="P51" s="217"/>
      <c r="Q51" s="217"/>
      <c r="R51" s="217"/>
    </row>
    <row r="52" spans="2:25" ht="15.95" customHeight="1" x14ac:dyDescent="0.2">
      <c r="C52" s="145"/>
      <c r="D52" s="180"/>
      <c r="E52" s="259"/>
      <c r="F52" s="259"/>
      <c r="G52" s="259"/>
      <c r="H52" s="259"/>
      <c r="I52" s="259"/>
      <c r="J52" s="259"/>
      <c r="K52" s="259"/>
      <c r="L52" s="259"/>
      <c r="M52" s="259"/>
      <c r="N52" s="217"/>
      <c r="O52" s="217"/>
      <c r="P52" s="217"/>
      <c r="Q52" s="217"/>
      <c r="R52" s="217"/>
    </row>
    <row r="53" spans="2:25" ht="15.95" customHeight="1" x14ac:dyDescent="0.2">
      <c r="D53" s="217"/>
      <c r="E53" s="217"/>
      <c r="F53" s="217"/>
      <c r="G53" s="217"/>
      <c r="H53" s="217"/>
      <c r="I53" s="217"/>
      <c r="J53" s="217"/>
      <c r="K53" s="217"/>
      <c r="L53" s="217"/>
      <c r="M53" s="217"/>
      <c r="N53" s="217"/>
      <c r="O53" s="217"/>
      <c r="P53" s="217"/>
      <c r="Q53" s="217"/>
      <c r="R53" s="217"/>
    </row>
    <row r="54" spans="2:25" ht="15.95" customHeight="1" x14ac:dyDescent="0.2">
      <c r="B54" s="158"/>
      <c r="C54" s="143"/>
      <c r="D54" s="100"/>
      <c r="E54" s="100"/>
      <c r="F54" s="100"/>
      <c r="G54" s="100"/>
      <c r="H54" s="100"/>
      <c r="I54" s="100"/>
      <c r="J54" s="100"/>
      <c r="K54" s="100"/>
      <c r="L54" s="100"/>
      <c r="M54" s="100"/>
      <c r="N54" s="217"/>
      <c r="O54" s="217"/>
      <c r="P54" s="217"/>
      <c r="Q54" s="217"/>
      <c r="R54" s="217"/>
    </row>
    <row r="55" spans="2:25" ht="6.95" customHeight="1" x14ac:dyDescent="0.2">
      <c r="B55" s="158"/>
      <c r="C55" s="143"/>
      <c r="D55" s="100"/>
      <c r="E55" s="100"/>
      <c r="F55" s="100"/>
      <c r="G55" s="100"/>
      <c r="H55" s="100"/>
      <c r="I55" s="100"/>
      <c r="J55" s="100"/>
      <c r="K55" s="100"/>
      <c r="L55" s="100"/>
      <c r="M55" s="100"/>
      <c r="N55" s="217"/>
      <c r="O55" s="217"/>
      <c r="P55" s="217"/>
      <c r="Q55" s="217"/>
      <c r="R55" s="217"/>
    </row>
    <row r="56" spans="2:25" ht="15.95" customHeight="1" x14ac:dyDescent="0.2">
      <c r="B56" s="158"/>
      <c r="C56" s="143"/>
      <c r="D56" s="272" t="s">
        <v>379</v>
      </c>
      <c r="E56" s="100"/>
      <c r="F56" s="100"/>
      <c r="G56" s="100"/>
      <c r="H56" s="100"/>
      <c r="I56" s="100"/>
      <c r="J56" s="100"/>
      <c r="K56" s="100"/>
      <c r="L56" s="100"/>
      <c r="M56" s="100"/>
      <c r="N56" s="217"/>
      <c r="O56" s="217"/>
      <c r="P56" s="217"/>
      <c r="Q56" s="217"/>
      <c r="R56" s="217"/>
    </row>
    <row r="57" spans="2:25" ht="6.95" customHeight="1" x14ac:dyDescent="0.2">
      <c r="C57" s="143"/>
      <c r="D57" s="100"/>
      <c r="E57" s="100"/>
      <c r="F57" s="100"/>
      <c r="G57" s="100"/>
      <c r="H57" s="100"/>
      <c r="I57" s="100"/>
      <c r="J57" s="100"/>
      <c r="K57" s="100"/>
      <c r="L57" s="100"/>
      <c r="M57" s="100"/>
      <c r="N57" s="217"/>
      <c r="O57" s="217"/>
      <c r="P57" s="217"/>
      <c r="Q57" s="217"/>
      <c r="R57" s="217"/>
    </row>
    <row r="58" spans="2:25" ht="15.95" customHeight="1" x14ac:dyDescent="0.2">
      <c r="C58" s="143"/>
      <c r="D58" s="239" t="s">
        <v>380</v>
      </c>
      <c r="E58" s="271"/>
      <c r="F58" s="271"/>
      <c r="G58" s="271"/>
      <c r="H58" s="271"/>
      <c r="I58" s="271"/>
      <c r="J58" s="271"/>
      <c r="K58" s="271"/>
      <c r="L58" s="271"/>
      <c r="M58" s="271"/>
      <c r="N58" s="271"/>
      <c r="O58" s="270"/>
      <c r="P58" s="100"/>
      <c r="Q58" s="100"/>
      <c r="R58" s="100"/>
      <c r="S58" s="100"/>
      <c r="T58" s="217"/>
      <c r="U58" s="217"/>
      <c r="V58" s="217"/>
      <c r="W58" s="217"/>
      <c r="X58" s="217"/>
    </row>
    <row r="59" spans="2:25" ht="15.95" customHeight="1" x14ac:dyDescent="0.2">
      <c r="C59" s="143"/>
      <c r="D59" s="254" t="s">
        <v>155</v>
      </c>
      <c r="E59" s="279"/>
      <c r="F59" s="279"/>
      <c r="G59" s="278"/>
      <c r="H59" s="278"/>
      <c r="I59" s="278"/>
      <c r="J59" s="278"/>
      <c r="K59" s="278"/>
      <c r="L59" s="278"/>
      <c r="M59" s="278"/>
      <c r="N59" s="278"/>
      <c r="O59" s="268"/>
      <c r="P59" s="100"/>
      <c r="Q59" s="100"/>
      <c r="R59" s="100"/>
      <c r="S59" s="100"/>
      <c r="T59" s="217"/>
      <c r="U59" s="217"/>
      <c r="V59" s="217"/>
      <c r="W59" s="217"/>
      <c r="X59" s="217"/>
    </row>
    <row r="60" spans="2:25" ht="15" customHeight="1" x14ac:dyDescent="0.2">
      <c r="B60" s="158"/>
      <c r="D60" s="246" t="s">
        <v>125</v>
      </c>
      <c r="E60" s="453"/>
      <c r="F60" s="453"/>
      <c r="G60" s="453"/>
      <c r="H60" s="453"/>
      <c r="I60" s="453"/>
      <c r="J60" s="453"/>
      <c r="K60" s="453"/>
      <c r="L60" s="453"/>
      <c r="M60" s="453"/>
      <c r="N60" s="453"/>
      <c r="O60" s="265">
        <v>79</v>
      </c>
      <c r="P60" s="217"/>
      <c r="Q60" s="217"/>
      <c r="R60" s="217"/>
      <c r="S60" s="217"/>
      <c r="T60" s="217"/>
      <c r="U60" s="217"/>
      <c r="V60" s="217"/>
      <c r="W60" s="217"/>
      <c r="X60" s="217"/>
    </row>
    <row r="61" spans="2:25" ht="15" customHeight="1" x14ac:dyDescent="0.2">
      <c r="D61" s="264" t="s">
        <v>126</v>
      </c>
      <c r="E61" s="276"/>
      <c r="F61" s="447"/>
      <c r="G61" s="447"/>
      <c r="H61" s="447"/>
      <c r="I61" s="447"/>
      <c r="J61" s="447"/>
      <c r="K61" s="447"/>
      <c r="L61" s="447"/>
      <c r="M61" s="447"/>
      <c r="N61" s="447"/>
      <c r="O61" s="263">
        <v>98</v>
      </c>
      <c r="P61" s="217"/>
      <c r="Q61" s="217"/>
      <c r="R61" s="217"/>
      <c r="S61" s="217"/>
      <c r="T61" s="217"/>
      <c r="U61" s="217"/>
      <c r="V61" s="217"/>
      <c r="W61" s="217"/>
      <c r="X61" s="217"/>
    </row>
    <row r="62" spans="2:25" ht="15" customHeight="1" x14ac:dyDescent="0.2">
      <c r="C62" s="145"/>
      <c r="D62" s="269"/>
      <c r="E62" s="259"/>
      <c r="F62" s="448" t="s">
        <v>145</v>
      </c>
      <c r="G62" s="448"/>
      <c r="H62" s="448"/>
      <c r="I62" s="448"/>
      <c r="J62" s="448"/>
      <c r="K62" s="448"/>
      <c r="L62" s="448"/>
      <c r="M62" s="448"/>
      <c r="N62" s="448"/>
      <c r="O62" s="260">
        <v>43</v>
      </c>
      <c r="P62" s="259"/>
      <c r="Q62" s="259"/>
      <c r="R62" s="259"/>
      <c r="S62" s="259"/>
      <c r="T62" s="217"/>
      <c r="U62" s="217"/>
      <c r="V62" s="217"/>
      <c r="W62" s="217"/>
      <c r="X62" s="217"/>
    </row>
    <row r="63" spans="2:25" ht="15" customHeight="1" x14ac:dyDescent="0.2">
      <c r="C63" s="145"/>
      <c r="D63" s="269"/>
      <c r="E63" s="259"/>
      <c r="F63" s="521" t="s">
        <v>149</v>
      </c>
      <c r="G63" s="521"/>
      <c r="H63" s="521"/>
      <c r="I63" s="521"/>
      <c r="J63" s="521"/>
      <c r="K63" s="521"/>
      <c r="L63" s="521"/>
      <c r="M63" s="521"/>
      <c r="N63" s="521"/>
      <c r="O63" s="522">
        <v>55</v>
      </c>
      <c r="P63" s="259"/>
      <c r="Q63" s="259"/>
      <c r="R63" s="259"/>
      <c r="S63" s="259"/>
      <c r="T63" s="217"/>
      <c r="U63" s="217"/>
      <c r="V63" s="217"/>
      <c r="W63" s="217"/>
      <c r="X63" s="217"/>
    </row>
    <row r="64" spans="2:25" ht="15.95" customHeight="1" x14ac:dyDescent="0.2">
      <c r="D64" s="523" t="s">
        <v>127</v>
      </c>
      <c r="E64" s="524"/>
      <c r="F64" s="524"/>
      <c r="G64" s="525"/>
      <c r="H64" s="525"/>
      <c r="I64" s="525"/>
      <c r="J64" s="525"/>
      <c r="K64" s="525"/>
      <c r="L64" s="525"/>
      <c r="M64" s="525"/>
      <c r="N64" s="525"/>
      <c r="O64" s="268"/>
      <c r="P64" s="217"/>
      <c r="Q64" s="217"/>
      <c r="R64" s="217"/>
      <c r="S64" s="79"/>
      <c r="T64" s="217"/>
      <c r="U64" s="217"/>
      <c r="V64" s="217"/>
      <c r="W64" s="217"/>
      <c r="X64" s="217"/>
    </row>
    <row r="65" spans="1:26" ht="15" customHeight="1" x14ac:dyDescent="0.2">
      <c r="D65" s="246" t="s">
        <v>128</v>
      </c>
      <c r="E65" s="453"/>
      <c r="F65" s="453"/>
      <c r="G65" s="453"/>
      <c r="H65" s="453"/>
      <c r="I65" s="453"/>
      <c r="J65" s="453"/>
      <c r="K65" s="453"/>
      <c r="L65" s="453"/>
      <c r="M65" s="453"/>
      <c r="N65" s="453"/>
      <c r="O65" s="265">
        <v>16</v>
      </c>
      <c r="P65" s="217"/>
      <c r="Q65" s="217"/>
      <c r="R65" s="217"/>
      <c r="S65" s="217"/>
      <c r="T65" s="217"/>
      <c r="U65" s="217"/>
      <c r="V65" s="217"/>
      <c r="W65" s="217"/>
      <c r="X65" s="217"/>
    </row>
    <row r="66" spans="1:26" ht="15" customHeight="1" x14ac:dyDescent="0.2">
      <c r="D66" s="264" t="s">
        <v>126</v>
      </c>
      <c r="E66" s="276"/>
      <c r="F66" s="447"/>
      <c r="G66" s="447"/>
      <c r="H66" s="447"/>
      <c r="I66" s="447"/>
      <c r="J66" s="447"/>
      <c r="K66" s="447"/>
      <c r="L66" s="447"/>
      <c r="M66" s="447"/>
      <c r="N66" s="447"/>
      <c r="O66" s="263">
        <v>21</v>
      </c>
      <c r="P66" s="217"/>
      <c r="Q66" s="217"/>
      <c r="R66" s="217"/>
      <c r="S66" s="217"/>
      <c r="T66" s="217"/>
      <c r="U66" s="217"/>
      <c r="V66" s="217"/>
      <c r="W66" s="217"/>
      <c r="X66" s="217"/>
    </row>
    <row r="67" spans="1:26" ht="15" customHeight="1" x14ac:dyDescent="0.2">
      <c r="C67" s="145"/>
      <c r="D67" s="269"/>
      <c r="E67" s="259"/>
      <c r="F67" s="448" t="s">
        <v>145</v>
      </c>
      <c r="G67" s="448"/>
      <c r="H67" s="448"/>
      <c r="I67" s="448"/>
      <c r="J67" s="448"/>
      <c r="K67" s="448"/>
      <c r="L67" s="448"/>
      <c r="M67" s="448"/>
      <c r="N67" s="448"/>
      <c r="O67" s="260">
        <v>11</v>
      </c>
      <c r="P67" s="259"/>
      <c r="Q67" s="259"/>
      <c r="R67" s="259"/>
      <c r="S67" s="259"/>
      <c r="T67" s="217"/>
      <c r="U67" s="217"/>
      <c r="V67" s="217"/>
      <c r="W67" s="217"/>
      <c r="X67" s="217"/>
    </row>
    <row r="68" spans="1:26" ht="15" customHeight="1" x14ac:dyDescent="0.2">
      <c r="C68" s="145"/>
      <c r="D68" s="269"/>
      <c r="E68" s="259"/>
      <c r="F68" s="448" t="s">
        <v>149</v>
      </c>
      <c r="G68" s="448"/>
      <c r="H68" s="448"/>
      <c r="I68" s="448"/>
      <c r="J68" s="448"/>
      <c r="K68" s="448"/>
      <c r="L68" s="448"/>
      <c r="M68" s="448"/>
      <c r="N68" s="448"/>
      <c r="O68" s="260">
        <v>10</v>
      </c>
      <c r="P68" s="259"/>
      <c r="Q68" s="259"/>
      <c r="R68" s="259"/>
      <c r="S68" s="259"/>
      <c r="T68" s="217"/>
      <c r="U68" s="217"/>
      <c r="V68" s="217"/>
      <c r="W68" s="217"/>
      <c r="X68" s="217"/>
    </row>
    <row r="69" spans="1:26" ht="15" customHeight="1" x14ac:dyDescent="0.2">
      <c r="D69" s="258"/>
      <c r="E69" s="138"/>
      <c r="F69" s="138"/>
      <c r="G69" s="445" t="s">
        <v>129</v>
      </c>
      <c r="H69" s="445"/>
      <c r="I69" s="445"/>
      <c r="J69" s="445"/>
      <c r="K69" s="445"/>
      <c r="L69" s="445"/>
      <c r="M69" s="445"/>
      <c r="N69" s="445"/>
      <c r="O69" s="257">
        <v>0.214</v>
      </c>
      <c r="P69" s="217"/>
      <c r="Q69" s="217"/>
      <c r="R69" s="217"/>
      <c r="S69" s="217"/>
      <c r="T69" s="217"/>
      <c r="U69" s="217"/>
      <c r="V69" s="217"/>
      <c r="W69" s="217"/>
      <c r="X69" s="217"/>
    </row>
    <row r="70" spans="1:26" ht="15.95" customHeight="1" x14ac:dyDescent="0.2">
      <c r="C70" s="158"/>
      <c r="D70" s="180" t="s">
        <v>286</v>
      </c>
      <c r="E70" s="79"/>
      <c r="F70" s="79"/>
      <c r="G70" s="79"/>
      <c r="H70" s="79"/>
      <c r="I70" s="79"/>
      <c r="J70" s="79"/>
      <c r="K70" s="79"/>
      <c r="L70" s="79"/>
      <c r="M70" s="79"/>
      <c r="N70" s="217"/>
      <c r="O70" s="217"/>
      <c r="P70" s="217"/>
      <c r="Q70" s="217"/>
      <c r="R70" s="217"/>
    </row>
    <row r="71" spans="1:26" ht="15.95" customHeight="1" x14ac:dyDescent="0.2">
      <c r="A71" s="158"/>
      <c r="B71" s="158"/>
      <c r="C71" s="158"/>
      <c r="D71" s="180"/>
      <c r="E71" s="79"/>
      <c r="F71" s="79"/>
      <c r="G71" s="79"/>
      <c r="H71" s="79"/>
      <c r="I71" s="79"/>
      <c r="J71" s="79"/>
      <c r="K71" s="79"/>
      <c r="L71" s="79"/>
      <c r="M71" s="79"/>
      <c r="N71" s="79"/>
      <c r="O71" s="217"/>
      <c r="P71" s="217"/>
      <c r="Q71" s="217"/>
    </row>
    <row r="72" spans="1:26" ht="15.95" customHeight="1" x14ac:dyDescent="0.2">
      <c r="A72" s="158"/>
      <c r="B72" s="158"/>
      <c r="C72" s="210"/>
      <c r="D72" s="226" t="s">
        <v>381</v>
      </c>
      <c r="E72" s="79"/>
      <c r="F72" s="79"/>
      <c r="G72" s="79"/>
      <c r="H72" s="79"/>
      <c r="I72" s="79"/>
      <c r="J72" s="79"/>
      <c r="K72" s="79"/>
      <c r="L72" s="79"/>
      <c r="M72" s="79"/>
      <c r="N72" s="79"/>
      <c r="O72" s="217"/>
      <c r="P72" s="217"/>
      <c r="Q72" s="217"/>
    </row>
    <row r="73" spans="1:26" ht="6.95" customHeight="1" x14ac:dyDescent="0.2">
      <c r="A73" s="158"/>
      <c r="B73" s="158"/>
      <c r="C73" s="158"/>
      <c r="D73" s="79"/>
      <c r="E73" s="79"/>
      <c r="F73" s="79"/>
      <c r="G73" s="79"/>
      <c r="H73" s="79"/>
      <c r="I73" s="79"/>
      <c r="J73" s="79"/>
      <c r="K73" s="79"/>
      <c r="L73" s="79"/>
      <c r="M73" s="79"/>
      <c r="N73" s="79"/>
      <c r="O73" s="217"/>
      <c r="P73" s="217"/>
      <c r="Q73" s="217"/>
    </row>
    <row r="74" spans="1:26" ht="15.95" customHeight="1" x14ac:dyDescent="0.2">
      <c r="D74" s="428" t="s">
        <v>154</v>
      </c>
      <c r="E74" s="470"/>
      <c r="F74" s="470"/>
      <c r="G74" s="470"/>
      <c r="H74" s="470"/>
      <c r="I74" s="470"/>
      <c r="J74" s="470"/>
      <c r="K74" s="470"/>
      <c r="L74" s="256"/>
      <c r="M74" s="256"/>
      <c r="N74" s="255"/>
      <c r="O74" s="255"/>
      <c r="P74" s="255"/>
      <c r="Q74" s="255"/>
      <c r="R74" s="255"/>
      <c r="S74" s="255"/>
      <c r="T74" s="255"/>
      <c r="U74" s="255"/>
      <c r="V74" s="255"/>
      <c r="W74" s="255"/>
      <c r="X74" s="255"/>
      <c r="Y74" s="255"/>
      <c r="Z74" s="255"/>
    </row>
    <row r="75" spans="1:26" ht="15.95" customHeight="1" x14ac:dyDescent="0.2">
      <c r="D75" s="254" t="s">
        <v>153</v>
      </c>
      <c r="E75" s="253"/>
      <c r="F75" s="253"/>
      <c r="G75" s="253"/>
      <c r="H75" s="253"/>
      <c r="I75" s="252"/>
      <c r="J75" s="252"/>
      <c r="K75" s="252"/>
      <c r="L75" s="251">
        <v>2010</v>
      </c>
      <c r="M75" s="251">
        <v>2011</v>
      </c>
      <c r="N75" s="251">
        <v>2012</v>
      </c>
      <c r="O75" s="251">
        <v>2013</v>
      </c>
      <c r="P75" s="251">
        <v>2014</v>
      </c>
      <c r="Q75" s="251">
        <v>2015</v>
      </c>
      <c r="R75" s="251">
        <v>2016</v>
      </c>
      <c r="S75" s="251">
        <v>2017</v>
      </c>
      <c r="T75" s="251">
        <v>2018</v>
      </c>
      <c r="U75" s="251">
        <v>2019</v>
      </c>
      <c r="V75" s="251">
        <v>2020</v>
      </c>
      <c r="W75" s="251">
        <v>2021</v>
      </c>
      <c r="X75" s="251">
        <v>2022</v>
      </c>
      <c r="Y75" s="251">
        <v>2023</v>
      </c>
      <c r="Z75" s="251">
        <v>2024</v>
      </c>
    </row>
    <row r="76" spans="1:26" ht="15.95" customHeight="1" x14ac:dyDescent="0.2">
      <c r="D76" s="267" t="s">
        <v>126</v>
      </c>
      <c r="E76" s="266"/>
      <c r="F76" s="266"/>
      <c r="G76" s="266"/>
      <c r="H76" s="266"/>
      <c r="I76" s="266"/>
      <c r="J76" s="266"/>
      <c r="K76" s="266"/>
      <c r="L76" s="247">
        <v>20</v>
      </c>
      <c r="M76" s="247">
        <v>24</v>
      </c>
      <c r="N76" s="247">
        <v>17</v>
      </c>
      <c r="O76" s="247">
        <v>39</v>
      </c>
      <c r="P76" s="247">
        <v>31</v>
      </c>
      <c r="Q76" s="247">
        <v>27</v>
      </c>
      <c r="R76" s="247">
        <v>27</v>
      </c>
      <c r="S76" s="247">
        <v>34</v>
      </c>
      <c r="T76" s="247">
        <v>20</v>
      </c>
      <c r="U76" s="247">
        <v>20</v>
      </c>
      <c r="V76" s="247">
        <v>20</v>
      </c>
      <c r="W76" s="247">
        <v>25</v>
      </c>
      <c r="X76" s="247">
        <v>24</v>
      </c>
      <c r="Y76" s="247">
        <v>26</v>
      </c>
      <c r="Z76" s="247">
        <v>21</v>
      </c>
    </row>
    <row r="77" spans="1:26" ht="15.95" customHeight="1" x14ac:dyDescent="0.2">
      <c r="D77" s="267" t="s">
        <v>152</v>
      </c>
      <c r="E77" s="277"/>
      <c r="F77" s="277"/>
      <c r="G77" s="453"/>
      <c r="H77" s="453"/>
      <c r="I77" s="453"/>
      <c r="J77" s="453"/>
      <c r="K77" s="453"/>
      <c r="L77" s="244">
        <v>12</v>
      </c>
      <c r="M77" s="244">
        <v>17</v>
      </c>
      <c r="N77" s="244">
        <v>15</v>
      </c>
      <c r="O77" s="244">
        <v>24</v>
      </c>
      <c r="P77" s="244">
        <v>20</v>
      </c>
      <c r="Q77" s="244">
        <v>19</v>
      </c>
      <c r="R77" s="244">
        <v>21</v>
      </c>
      <c r="S77" s="244">
        <v>26</v>
      </c>
      <c r="T77" s="244">
        <v>16</v>
      </c>
      <c r="U77" s="244">
        <v>16</v>
      </c>
      <c r="V77" s="244">
        <v>13</v>
      </c>
      <c r="W77" s="244">
        <v>19</v>
      </c>
      <c r="X77" s="244">
        <v>18</v>
      </c>
      <c r="Y77" s="244">
        <v>21</v>
      </c>
      <c r="Z77" s="244">
        <v>16</v>
      </c>
    </row>
    <row r="78" spans="1:26" ht="15.95" customHeight="1" x14ac:dyDescent="0.2">
      <c r="D78" s="258"/>
      <c r="E78" s="471"/>
      <c r="F78" s="471"/>
      <c r="G78" s="472" t="s">
        <v>151</v>
      </c>
      <c r="H78" s="472"/>
      <c r="I78" s="472"/>
      <c r="J78" s="472"/>
      <c r="K78" s="472"/>
      <c r="L78" s="242">
        <v>0.38700000000000001</v>
      </c>
      <c r="M78" s="242">
        <v>0.38629999999999998</v>
      </c>
      <c r="N78" s="242">
        <v>0.32600000000000001</v>
      </c>
      <c r="O78" s="242">
        <v>0.40670000000000001</v>
      </c>
      <c r="P78" s="242">
        <v>0.31740000000000002</v>
      </c>
      <c r="Q78" s="242">
        <v>0.3584</v>
      </c>
      <c r="R78" s="242">
        <v>0.41199999999999998</v>
      </c>
      <c r="S78" s="242">
        <v>0.42599999999999999</v>
      </c>
      <c r="T78" s="242">
        <v>0.29599999999999999</v>
      </c>
      <c r="U78" s="242">
        <v>0.25</v>
      </c>
      <c r="V78" s="242">
        <v>0.19689999999999999</v>
      </c>
      <c r="W78" s="242">
        <v>0.27539999999999998</v>
      </c>
      <c r="X78" s="242">
        <v>0.23100000000000001</v>
      </c>
      <c r="Y78" s="242">
        <v>0.28399999999999997</v>
      </c>
      <c r="Z78" s="242">
        <v>0.20300000000000001</v>
      </c>
    </row>
    <row r="79" spans="1:26" ht="15.95" customHeight="1" x14ac:dyDescent="0.2">
      <c r="D79" s="182" t="s">
        <v>150</v>
      </c>
      <c r="E79" s="217"/>
      <c r="F79" s="217"/>
      <c r="G79" s="217"/>
      <c r="H79" s="217"/>
      <c r="I79" s="217"/>
      <c r="J79" s="217"/>
      <c r="K79" s="217"/>
      <c r="L79" s="217"/>
      <c r="M79" s="217"/>
      <c r="N79" s="217"/>
      <c r="O79" s="217"/>
      <c r="P79" s="217"/>
      <c r="Q79" s="217"/>
    </row>
    <row r="80" spans="1:26" ht="12" customHeight="1" x14ac:dyDescent="0.2">
      <c r="D80" s="180" t="s">
        <v>288</v>
      </c>
      <c r="E80" s="217"/>
      <c r="F80" s="217"/>
      <c r="G80" s="217"/>
      <c r="H80" s="217"/>
      <c r="I80" s="217"/>
      <c r="J80" s="217"/>
      <c r="K80" s="217"/>
      <c r="L80" s="217"/>
      <c r="M80" s="217"/>
      <c r="N80" s="217"/>
      <c r="O80" s="217"/>
      <c r="P80" s="217"/>
      <c r="Q80" s="217"/>
    </row>
    <row r="81" spans="3:25" ht="15.95" customHeight="1" x14ac:dyDescent="0.2">
      <c r="D81" s="180"/>
      <c r="E81" s="217"/>
      <c r="F81" s="217"/>
      <c r="G81" s="217"/>
      <c r="H81" s="217"/>
      <c r="I81" s="217"/>
      <c r="J81" s="217"/>
      <c r="K81" s="217"/>
      <c r="L81" s="217"/>
      <c r="M81" s="217"/>
      <c r="N81" s="217"/>
      <c r="O81" s="217"/>
      <c r="P81" s="217"/>
      <c r="Q81" s="217"/>
    </row>
    <row r="82" spans="3:25" ht="15.95" customHeight="1" x14ac:dyDescent="0.2">
      <c r="D82" s="226" t="s">
        <v>163</v>
      </c>
      <c r="E82" s="217"/>
      <c r="F82" s="217"/>
      <c r="G82" s="217"/>
      <c r="H82" s="217"/>
      <c r="I82" s="217"/>
      <c r="J82" s="217"/>
      <c r="K82" s="217"/>
      <c r="L82" s="217"/>
      <c r="M82" s="217"/>
      <c r="N82" s="217"/>
      <c r="O82" s="217"/>
      <c r="P82" s="217"/>
      <c r="Q82" s="217"/>
    </row>
    <row r="83" spans="3:25" ht="11.25" customHeight="1" x14ac:dyDescent="0.2">
      <c r="C83" s="240"/>
      <c r="D83" s="241" t="s">
        <v>378</v>
      </c>
      <c r="E83" s="217"/>
      <c r="F83" s="217"/>
      <c r="G83" s="217"/>
      <c r="H83" s="217"/>
      <c r="I83" s="217"/>
      <c r="J83" s="217"/>
      <c r="K83" s="217"/>
      <c r="L83" s="217"/>
      <c r="M83" s="217"/>
      <c r="N83" s="217"/>
      <c r="O83" s="217"/>
      <c r="P83" s="217"/>
      <c r="Q83" s="217"/>
      <c r="R83" s="217"/>
    </row>
    <row r="84" spans="3:25" ht="6.75" customHeight="1" x14ac:dyDescent="0.2">
      <c r="C84" s="240"/>
      <c r="D84" s="241"/>
      <c r="E84" s="217"/>
      <c r="F84" s="217"/>
      <c r="G84" s="217"/>
      <c r="H84" s="217"/>
      <c r="I84" s="217"/>
      <c r="J84" s="217"/>
      <c r="K84" s="217"/>
      <c r="L84" s="217"/>
      <c r="M84" s="217"/>
      <c r="N84" s="217"/>
      <c r="O84" s="217"/>
      <c r="P84" s="217"/>
      <c r="Q84" s="217"/>
      <c r="R84" s="217"/>
    </row>
    <row r="85" spans="3:25" ht="15.95" customHeight="1" x14ac:dyDescent="0.2">
      <c r="C85" s="240"/>
      <c r="D85" s="428" t="s">
        <v>380</v>
      </c>
      <c r="E85" s="148"/>
      <c r="F85" s="148"/>
      <c r="G85" s="148"/>
      <c r="H85" s="148"/>
      <c r="I85" s="148"/>
      <c r="J85" s="148"/>
      <c r="K85" s="148"/>
      <c r="L85" s="148"/>
      <c r="M85" s="148"/>
      <c r="N85" s="148"/>
      <c r="O85" s="205"/>
      <c r="P85" s="205"/>
      <c r="Q85" s="183"/>
      <c r="R85" s="145"/>
      <c r="S85" s="217"/>
      <c r="T85" s="217"/>
      <c r="U85" s="217"/>
      <c r="V85" s="217"/>
      <c r="W85" s="217"/>
      <c r="X85" s="217"/>
      <c r="Y85" s="217"/>
    </row>
    <row r="86" spans="3:25" ht="15.95" customHeight="1" x14ac:dyDescent="0.2">
      <c r="D86" s="429" t="s">
        <v>144</v>
      </c>
      <c r="E86" s="430"/>
      <c r="F86" s="430"/>
      <c r="G86" s="430"/>
      <c r="H86" s="430"/>
      <c r="I86" s="430"/>
      <c r="J86" s="430"/>
      <c r="K86" s="430"/>
      <c r="L86" s="430"/>
      <c r="M86" s="430"/>
      <c r="N86" s="430"/>
      <c r="O86" s="185" t="s">
        <v>8</v>
      </c>
      <c r="P86" s="185" t="s">
        <v>145</v>
      </c>
      <c r="Q86" s="185" t="s">
        <v>149</v>
      </c>
      <c r="R86" s="217"/>
      <c r="S86" s="217"/>
      <c r="T86" s="217"/>
      <c r="U86" s="217"/>
      <c r="V86" s="217"/>
      <c r="W86" s="217"/>
      <c r="X86" s="217"/>
    </row>
    <row r="87" spans="3:25" ht="15.95" customHeight="1" x14ac:dyDescent="0.2">
      <c r="D87" s="432" t="s">
        <v>146</v>
      </c>
      <c r="E87" s="433"/>
      <c r="F87" s="433"/>
      <c r="G87" s="433"/>
      <c r="H87" s="433"/>
      <c r="I87" s="433"/>
      <c r="J87" s="433"/>
      <c r="K87" s="433"/>
      <c r="L87" s="433"/>
      <c r="M87" s="433"/>
      <c r="N87" s="433"/>
      <c r="O87" s="227">
        <v>14</v>
      </c>
      <c r="P87" s="227">
        <v>8</v>
      </c>
      <c r="Q87" s="170">
        <v>6</v>
      </c>
    </row>
    <row r="88" spans="3:25" ht="15.95" customHeight="1" x14ac:dyDescent="0.2">
      <c r="D88" s="221" t="s">
        <v>148</v>
      </c>
      <c r="E88" s="145"/>
      <c r="F88" s="145"/>
      <c r="G88" s="145"/>
      <c r="H88" s="145"/>
      <c r="I88" s="145"/>
      <c r="J88" s="145"/>
      <c r="K88" s="145"/>
      <c r="L88" s="145"/>
      <c r="M88" s="145"/>
      <c r="N88" s="145"/>
      <c r="O88" s="296">
        <v>7</v>
      </c>
      <c r="P88" s="296">
        <v>3</v>
      </c>
      <c r="Q88" s="295">
        <v>4</v>
      </c>
    </row>
    <row r="89" spans="3:25" ht="15.95" customHeight="1" x14ac:dyDescent="0.2">
      <c r="D89" s="462"/>
      <c r="E89" s="463"/>
      <c r="F89" s="464"/>
      <c r="G89" s="465" t="s">
        <v>8</v>
      </c>
      <c r="H89" s="465"/>
      <c r="I89" s="465"/>
      <c r="J89" s="465"/>
      <c r="K89" s="465"/>
      <c r="L89" s="465"/>
      <c r="M89" s="465"/>
      <c r="N89" s="465"/>
      <c r="O89" s="469">
        <f>SUM(O87:O88)</f>
        <v>21</v>
      </c>
      <c r="P89" s="469">
        <f>SUM(P87:P88)</f>
        <v>11</v>
      </c>
      <c r="Q89" s="468">
        <f>SUM(Q87:Q88)</f>
        <v>10</v>
      </c>
    </row>
    <row r="90" spans="3:25" ht="15.95" customHeight="1" x14ac:dyDescent="0.2">
      <c r="D90" s="180" t="s">
        <v>286</v>
      </c>
    </row>
    <row r="91" spans="3:25" ht="15.95" customHeight="1" x14ac:dyDescent="0.2"/>
    <row r="92" spans="3:25" ht="15.95" customHeight="1" x14ac:dyDescent="0.2"/>
    <row r="93" spans="3:25" ht="15.95" customHeight="1" x14ac:dyDescent="0.2"/>
    <row r="95" spans="3:25" ht="15" customHeight="1" x14ac:dyDescent="0.2"/>
    <row r="96" spans="3:25" ht="15.95" customHeight="1" x14ac:dyDescent="0.2"/>
    <row r="97" ht="15.95" customHeight="1" x14ac:dyDescent="0.2"/>
    <row r="98" ht="15.95" customHeight="1" x14ac:dyDescent="0.2"/>
    <row r="99" ht="15.95" customHeight="1" x14ac:dyDescent="0.2"/>
    <row r="100" ht="15.95" customHeight="1" x14ac:dyDescent="0.2"/>
    <row r="101" ht="15.95" customHeight="1" x14ac:dyDescent="0.2"/>
    <row r="102" ht="15.95" customHeight="1" x14ac:dyDescent="0.2"/>
    <row r="103" ht="15.95" customHeight="1" x14ac:dyDescent="0.2"/>
    <row r="104" ht="15.95" customHeight="1" x14ac:dyDescent="0.2"/>
    <row r="105" ht="15.95" customHeight="1" x14ac:dyDescent="0.2"/>
    <row r="106" ht="15.95" customHeight="1" x14ac:dyDescent="0.2"/>
    <row r="107" ht="15.95" customHeight="1" x14ac:dyDescent="0.2"/>
    <row r="108" ht="15.95" customHeight="1" x14ac:dyDescent="0.2"/>
    <row r="109" ht="15.95" customHeight="1" x14ac:dyDescent="0.2"/>
    <row r="110" ht="15.95" customHeight="1" x14ac:dyDescent="0.2"/>
    <row r="111" ht="15.95" customHeight="1" x14ac:dyDescent="0.2"/>
    <row r="112" ht="15.95" customHeight="1" x14ac:dyDescent="0.2"/>
    <row r="113" ht="15.95" customHeight="1" x14ac:dyDescent="0.2"/>
    <row r="114" ht="15.95" customHeight="1" x14ac:dyDescent="0.2"/>
    <row r="115" ht="15.95" customHeight="1" x14ac:dyDescent="0.2"/>
    <row r="116" ht="15.95" customHeight="1" x14ac:dyDescent="0.2"/>
    <row r="117" ht="15.95" customHeight="1" x14ac:dyDescent="0.2"/>
    <row r="118" ht="15.95" customHeight="1" x14ac:dyDescent="0.2"/>
    <row r="119" ht="15.95" customHeight="1" x14ac:dyDescent="0.2"/>
    <row r="120" ht="15.95" customHeight="1" x14ac:dyDescent="0.2"/>
    <row r="121" ht="15.95" customHeight="1" x14ac:dyDescent="0.2"/>
    <row r="122" ht="15.95" customHeight="1" x14ac:dyDescent="0.2"/>
    <row r="123" ht="15.95" customHeight="1" x14ac:dyDescent="0.2"/>
    <row r="124" ht="15.95" customHeight="1" x14ac:dyDescent="0.2"/>
    <row r="125" ht="15.95" customHeight="1" x14ac:dyDescent="0.2"/>
    <row r="126" ht="15.95" customHeight="1" x14ac:dyDescent="0.2"/>
    <row r="127" ht="15.95" customHeight="1" x14ac:dyDescent="0.2"/>
    <row r="128" ht="15.95" customHeight="1" x14ac:dyDescent="0.2"/>
    <row r="129" ht="15.95" customHeight="1" x14ac:dyDescent="0.2"/>
    <row r="130" ht="15.95" customHeight="1" x14ac:dyDescent="0.2"/>
    <row r="131" ht="15.95" customHeight="1" x14ac:dyDescent="0.2"/>
    <row r="132" ht="15.95" customHeight="1" x14ac:dyDescent="0.2"/>
    <row r="133" ht="15.95" customHeight="1" x14ac:dyDescent="0.2"/>
    <row r="134" ht="15.95" customHeight="1" x14ac:dyDescent="0.2"/>
    <row r="135" ht="15.95" customHeight="1" x14ac:dyDescent="0.2"/>
    <row r="136" ht="15.95" customHeight="1" x14ac:dyDescent="0.2"/>
    <row r="137" ht="15.95" customHeight="1" x14ac:dyDescent="0.2"/>
    <row r="138" ht="15.95" customHeight="1" x14ac:dyDescent="0.2"/>
    <row r="139" ht="15.95" customHeight="1" x14ac:dyDescent="0.2"/>
    <row r="140" ht="15.95" customHeight="1" x14ac:dyDescent="0.2"/>
    <row r="141" ht="15.95" customHeight="1" x14ac:dyDescent="0.2"/>
    <row r="142" ht="15.95" customHeight="1" x14ac:dyDescent="0.2"/>
    <row r="143" ht="15.95" customHeight="1" x14ac:dyDescent="0.2"/>
    <row r="144"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row r="438" ht="15.95" customHeight="1" x14ac:dyDescent="0.2"/>
    <row r="439" ht="15.95" customHeight="1" x14ac:dyDescent="0.2"/>
    <row r="440" ht="15.95" customHeight="1" x14ac:dyDescent="0.2"/>
    <row r="441" ht="15.95" customHeight="1" x14ac:dyDescent="0.2"/>
    <row r="442" ht="15.95" customHeight="1" x14ac:dyDescent="0.2"/>
    <row r="443" ht="15.95" customHeight="1" x14ac:dyDescent="0.2"/>
    <row r="444" ht="15.95" customHeight="1" x14ac:dyDescent="0.2"/>
    <row r="445" ht="15.95" customHeight="1" x14ac:dyDescent="0.2"/>
    <row r="446" ht="15.95" customHeight="1" x14ac:dyDescent="0.2"/>
    <row r="447" ht="15.95" customHeight="1" x14ac:dyDescent="0.2"/>
    <row r="448" ht="15.95" customHeight="1" x14ac:dyDescent="0.2"/>
    <row r="449" ht="15.95" customHeight="1" x14ac:dyDescent="0.2"/>
    <row r="450" ht="15.95" customHeight="1" x14ac:dyDescent="0.2"/>
    <row r="451" ht="15.95" customHeight="1" x14ac:dyDescent="0.2"/>
    <row r="452" ht="15.95" customHeight="1" x14ac:dyDescent="0.2"/>
    <row r="453" ht="15.95" customHeight="1" x14ac:dyDescent="0.2"/>
    <row r="454" ht="15.95" customHeight="1" x14ac:dyDescent="0.2"/>
    <row r="455" ht="15.95" customHeight="1" x14ac:dyDescent="0.2"/>
    <row r="456" ht="15.95" customHeight="1" x14ac:dyDescent="0.2"/>
    <row r="457" ht="15.95" customHeight="1" x14ac:dyDescent="0.2"/>
    <row r="458" ht="15.95" customHeight="1" x14ac:dyDescent="0.2"/>
    <row r="459" ht="15.95" customHeight="1" x14ac:dyDescent="0.2"/>
    <row r="460" ht="15.95" customHeight="1" x14ac:dyDescent="0.2"/>
    <row r="461" ht="15.95" customHeight="1" x14ac:dyDescent="0.2"/>
    <row r="462" ht="15.95" customHeight="1" x14ac:dyDescent="0.2"/>
    <row r="463" ht="15.95" customHeight="1" x14ac:dyDescent="0.2"/>
    <row r="464" ht="15.95" customHeight="1" x14ac:dyDescent="0.2"/>
    <row r="465" ht="15.95" customHeight="1" x14ac:dyDescent="0.2"/>
    <row r="466" ht="15.95" customHeight="1" x14ac:dyDescent="0.2"/>
    <row r="467" ht="15.95" customHeight="1" x14ac:dyDescent="0.2"/>
    <row r="468" ht="15.95" customHeight="1" x14ac:dyDescent="0.2"/>
    <row r="469" ht="15.95" customHeight="1" x14ac:dyDescent="0.2"/>
    <row r="470" ht="15.95" customHeight="1" x14ac:dyDescent="0.2"/>
    <row r="471" ht="15.95" customHeight="1" x14ac:dyDescent="0.2"/>
    <row r="472" ht="15.95" customHeight="1" x14ac:dyDescent="0.2"/>
    <row r="473" ht="15.95" customHeight="1" x14ac:dyDescent="0.2"/>
    <row r="474" ht="15.95" customHeight="1" x14ac:dyDescent="0.2"/>
    <row r="475" ht="15.95" customHeight="1" x14ac:dyDescent="0.2"/>
    <row r="476" ht="15.95" customHeight="1" x14ac:dyDescent="0.2"/>
    <row r="477" ht="15.95" customHeight="1" x14ac:dyDescent="0.2"/>
    <row r="478" ht="15.95" customHeight="1" x14ac:dyDescent="0.2"/>
    <row r="479" ht="15.95" customHeight="1" x14ac:dyDescent="0.2"/>
    <row r="480" ht="15.95" customHeight="1" x14ac:dyDescent="0.2"/>
    <row r="481" ht="15.95" customHeight="1" x14ac:dyDescent="0.2"/>
    <row r="482" ht="15.95" customHeight="1" x14ac:dyDescent="0.2"/>
    <row r="483" ht="15.95" customHeight="1" x14ac:dyDescent="0.2"/>
    <row r="484" ht="15.95" customHeight="1" x14ac:dyDescent="0.2"/>
    <row r="485" ht="15.95" customHeight="1" x14ac:dyDescent="0.2"/>
    <row r="486" ht="15.95" customHeight="1" x14ac:dyDescent="0.2"/>
    <row r="487" ht="15.95" customHeight="1" x14ac:dyDescent="0.2"/>
    <row r="488" ht="15.95" customHeight="1" x14ac:dyDescent="0.2"/>
    <row r="489" ht="15.95" customHeight="1" x14ac:dyDescent="0.2"/>
    <row r="490" ht="15.95" customHeight="1" x14ac:dyDescent="0.2"/>
    <row r="491" ht="15.95" customHeight="1" x14ac:dyDescent="0.2"/>
    <row r="492" ht="15.95" customHeight="1" x14ac:dyDescent="0.2"/>
    <row r="493" ht="15.95" customHeight="1" x14ac:dyDescent="0.2"/>
    <row r="494" ht="15.95" customHeight="1" x14ac:dyDescent="0.2"/>
    <row r="495" ht="15.95" customHeight="1" x14ac:dyDescent="0.2"/>
    <row r="496" ht="15.95" customHeight="1" x14ac:dyDescent="0.2"/>
    <row r="497" ht="15.95" customHeight="1" x14ac:dyDescent="0.2"/>
    <row r="498" ht="15.95" customHeight="1" x14ac:dyDescent="0.2"/>
    <row r="499" ht="15.95" customHeight="1" x14ac:dyDescent="0.2"/>
    <row r="500" ht="15.95" customHeight="1" x14ac:dyDescent="0.2"/>
    <row r="501" ht="15.95" customHeight="1" x14ac:dyDescent="0.2"/>
    <row r="502" ht="15.95" customHeight="1" x14ac:dyDescent="0.2"/>
    <row r="503" ht="15.95" customHeight="1" x14ac:dyDescent="0.2"/>
    <row r="504" ht="15.95" customHeight="1" x14ac:dyDescent="0.2"/>
    <row r="505" ht="15.95" customHeight="1" x14ac:dyDescent="0.2"/>
    <row r="506" ht="15.95" customHeight="1" x14ac:dyDescent="0.2"/>
    <row r="507" ht="15.95" customHeight="1" x14ac:dyDescent="0.2"/>
    <row r="508" ht="15.95" customHeight="1" x14ac:dyDescent="0.2"/>
    <row r="509" ht="15.95" customHeight="1" x14ac:dyDescent="0.2"/>
    <row r="510" ht="15.95" customHeight="1" x14ac:dyDescent="0.2"/>
    <row r="511" ht="15.95" customHeight="1" x14ac:dyDescent="0.2"/>
    <row r="512" ht="15.95" customHeight="1" x14ac:dyDescent="0.2"/>
    <row r="513" ht="15.95" customHeight="1" x14ac:dyDescent="0.2"/>
    <row r="514" ht="15.95" customHeight="1" x14ac:dyDescent="0.2"/>
    <row r="515" ht="15.95" customHeight="1" x14ac:dyDescent="0.2"/>
  </sheetData>
  <pageMargins left="0.6692913385826772" right="0.47244094488188981" top="0.39370078740157483" bottom="0.6692913385826772" header="0" footer="0"/>
  <pageSetup paperSize="9" scale="98" fitToHeight="0" orientation="portrait" r:id="rId1"/>
  <headerFooter alignWithMargins="0"/>
  <rowBreaks count="1" manualBreakCount="1">
    <brk id="52" min="2" max="2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A1:R437"/>
  <sheetViews>
    <sheetView showGridLines="0" zoomScaleNormal="100" workbookViewId="0"/>
  </sheetViews>
  <sheetFormatPr baseColWidth="10" defaultColWidth="9.140625" defaultRowHeight="12" x14ac:dyDescent="0.2"/>
  <cols>
    <col min="1" max="1" width="11.42578125" style="2" customWidth="1"/>
    <col min="2" max="2" width="5.7109375" style="2" customWidth="1"/>
    <col min="3" max="3" width="3.5703125" style="2" customWidth="1"/>
    <col min="4" max="4" width="3.7109375" style="2" customWidth="1"/>
    <col min="5" max="5" width="21.5703125" style="2" customWidth="1"/>
    <col min="6" max="7" width="9.140625" style="2" hidden="1" customWidth="1"/>
    <col min="8" max="9" width="9.42578125" style="2" hidden="1" customWidth="1"/>
    <col min="10" max="10" width="8.85546875" style="2" hidden="1" customWidth="1"/>
    <col min="11" max="17" width="8.85546875" style="2" customWidth="1"/>
    <col min="18" max="16384" width="9.140625" style="2"/>
  </cols>
  <sheetData>
    <row r="1" spans="2:17" ht="15.95" customHeight="1" x14ac:dyDescent="0.2">
      <c r="B1" s="1"/>
      <c r="C1" s="1"/>
      <c r="D1" s="1"/>
      <c r="E1" s="1"/>
      <c r="F1" s="1"/>
      <c r="G1" s="1"/>
      <c r="H1" s="1"/>
      <c r="I1" s="1"/>
    </row>
    <row r="2" spans="2:17" ht="12" customHeight="1" x14ac:dyDescent="0.2">
      <c r="B2" s="1"/>
      <c r="C2" s="3"/>
      <c r="D2" s="3"/>
      <c r="E2" s="3"/>
      <c r="F2" s="3"/>
      <c r="G2" s="3"/>
      <c r="H2" s="3"/>
      <c r="I2" s="1"/>
    </row>
    <row r="3" spans="2:17" ht="12" customHeight="1" x14ac:dyDescent="0.2">
      <c r="B3" s="1"/>
      <c r="C3" s="3"/>
      <c r="D3" s="3"/>
      <c r="E3" s="3"/>
      <c r="F3" s="3"/>
      <c r="G3" s="3"/>
      <c r="H3" s="3"/>
      <c r="I3" s="1"/>
    </row>
    <row r="4" spans="2:17" ht="12" customHeight="1" x14ac:dyDescent="0.2">
      <c r="B4" s="1"/>
      <c r="C4" s="3"/>
      <c r="D4" s="3"/>
      <c r="E4" s="3"/>
      <c r="F4" s="3"/>
      <c r="G4" s="3"/>
      <c r="H4" s="3"/>
      <c r="I4" s="1"/>
    </row>
    <row r="5" spans="2:17" ht="24" customHeight="1" x14ac:dyDescent="0.2"/>
    <row r="6" spans="2:17" ht="18" customHeight="1" x14ac:dyDescent="0.2">
      <c r="C6" s="8" t="s">
        <v>0</v>
      </c>
      <c r="D6" s="8"/>
      <c r="E6" s="8"/>
    </row>
    <row r="7" spans="2:17" ht="18" customHeight="1" x14ac:dyDescent="0.2">
      <c r="C7" s="10" t="s">
        <v>193</v>
      </c>
      <c r="D7" s="10"/>
      <c r="E7" s="10"/>
    </row>
    <row r="8" spans="2:17" ht="15.95" customHeight="1" x14ac:dyDescent="0.2">
      <c r="C8" s="4"/>
      <c r="D8" s="4"/>
      <c r="E8" s="4"/>
      <c r="F8" s="4"/>
    </row>
    <row r="9" spans="2:17" ht="15.95" customHeight="1" x14ac:dyDescent="0.2">
      <c r="C9" s="4" t="s">
        <v>312</v>
      </c>
      <c r="D9" s="4"/>
      <c r="E9" s="4"/>
      <c r="F9" s="4"/>
    </row>
    <row r="10" spans="2:17" ht="6.95" customHeight="1" x14ac:dyDescent="0.2">
      <c r="C10" s="4"/>
      <c r="D10" s="4"/>
      <c r="E10" s="4"/>
      <c r="F10" s="4"/>
    </row>
    <row r="11" spans="2:17" ht="15.95" customHeight="1" x14ac:dyDescent="0.2">
      <c r="B11" s="3"/>
      <c r="C11" s="1"/>
      <c r="D11" s="1"/>
      <c r="E11" s="1"/>
      <c r="F11" s="1"/>
      <c r="G11" s="1"/>
      <c r="H11" s="1"/>
      <c r="I11" s="1"/>
      <c r="J11" s="1"/>
      <c r="K11" s="1"/>
      <c r="L11" s="1"/>
      <c r="M11" s="1"/>
      <c r="N11" s="1"/>
      <c r="O11" s="1"/>
      <c r="P11" s="1"/>
      <c r="Q11" s="1"/>
    </row>
    <row r="12" spans="2:17" ht="6.95" customHeight="1" x14ac:dyDescent="0.2">
      <c r="C12" s="3"/>
      <c r="D12" s="3"/>
      <c r="E12" s="3"/>
      <c r="F12" s="3"/>
      <c r="G12" s="3"/>
      <c r="H12" s="3"/>
      <c r="I12" s="3"/>
      <c r="J12" s="3"/>
      <c r="K12" s="3"/>
      <c r="L12" s="3"/>
      <c r="M12" s="3"/>
      <c r="N12" s="3"/>
      <c r="O12" s="3"/>
      <c r="P12" s="3"/>
    </row>
    <row r="13" spans="2:17" ht="26.25" customHeight="1" x14ac:dyDescent="0.2">
      <c r="D13" s="371"/>
      <c r="E13" s="372"/>
      <c r="F13" s="372"/>
      <c r="G13" s="372"/>
      <c r="H13" s="372"/>
      <c r="I13" s="372"/>
      <c r="J13" s="372"/>
      <c r="K13" s="70" t="s">
        <v>194</v>
      </c>
      <c r="L13" s="373" t="s">
        <v>191</v>
      </c>
      <c r="M13" s="374" t="s">
        <v>314</v>
      </c>
    </row>
    <row r="14" spans="2:17" ht="15.95" customHeight="1" x14ac:dyDescent="0.2">
      <c r="D14" s="48" t="s">
        <v>195</v>
      </c>
      <c r="E14" s="375"/>
      <c r="F14" s="375"/>
      <c r="G14" s="375"/>
      <c r="H14" s="375"/>
      <c r="I14" s="375"/>
      <c r="J14" s="375"/>
      <c r="K14" s="376">
        <v>1686</v>
      </c>
      <c r="L14" s="377">
        <f>(K14*100)/$K$16</f>
        <v>80.285714285714292</v>
      </c>
      <c r="M14" s="378">
        <f>(K14*100)/2884</f>
        <v>58.460471567267682</v>
      </c>
      <c r="P14" s="72"/>
    </row>
    <row r="15" spans="2:17" ht="15.95" customHeight="1" x14ac:dyDescent="0.2">
      <c r="D15" s="479" t="s">
        <v>196</v>
      </c>
      <c r="E15" s="480"/>
      <c r="F15" s="480"/>
      <c r="G15" s="480"/>
      <c r="H15" s="480"/>
      <c r="I15" s="480"/>
      <c r="J15" s="480"/>
      <c r="K15" s="379">
        <v>414</v>
      </c>
      <c r="L15" s="380">
        <f>(K15*100)/$K$16</f>
        <v>19.714285714285715</v>
      </c>
      <c r="M15" s="381">
        <f>(K15*100)/656</f>
        <v>63.109756097560975</v>
      </c>
      <c r="P15" s="72"/>
    </row>
    <row r="16" spans="2:17" ht="15.95" customHeight="1" x14ac:dyDescent="0.2">
      <c r="D16" s="60"/>
      <c r="E16" s="139" t="s">
        <v>197</v>
      </c>
      <c r="F16" s="139"/>
      <c r="G16" s="139"/>
      <c r="H16" s="31"/>
      <c r="I16" s="31"/>
      <c r="J16" s="31"/>
      <c r="K16" s="23">
        <f>SUM(K14:K15)</f>
        <v>2100</v>
      </c>
      <c r="L16" s="383">
        <f>(K16*100)/$K$16</f>
        <v>100</v>
      </c>
      <c r="M16" s="384">
        <f>(K16*100)/3540</f>
        <v>59.322033898305087</v>
      </c>
    </row>
    <row r="17" spans="3:16" ht="15.95" customHeight="1" x14ac:dyDescent="0.2">
      <c r="D17" s="17" t="s">
        <v>289</v>
      </c>
      <c r="E17" s="17"/>
      <c r="F17" s="385"/>
    </row>
    <row r="18" spans="3:16" ht="15.95" customHeight="1" x14ac:dyDescent="0.2">
      <c r="D18" s="386"/>
      <c r="E18" s="386"/>
      <c r="F18" s="17"/>
    </row>
    <row r="19" spans="3:16" ht="15.95" customHeight="1" x14ac:dyDescent="0.2">
      <c r="C19" s="3"/>
      <c r="D19" s="3"/>
      <c r="E19" s="3"/>
      <c r="F19" s="3"/>
      <c r="G19" s="3"/>
      <c r="H19" s="3"/>
      <c r="I19" s="3"/>
      <c r="J19" s="3"/>
    </row>
    <row r="20" spans="3:16" ht="6.95" customHeight="1" x14ac:dyDescent="0.2">
      <c r="C20" s="3"/>
      <c r="D20" s="3"/>
      <c r="E20" s="3"/>
      <c r="F20" s="3"/>
      <c r="G20" s="3"/>
      <c r="H20" s="3"/>
      <c r="I20" s="3"/>
      <c r="J20" s="3"/>
    </row>
    <row r="21" spans="3:16" ht="27" customHeight="1" x14ac:dyDescent="0.2">
      <c r="C21" s="3"/>
      <c r="D21" s="539"/>
      <c r="E21" s="540"/>
      <c r="F21" s="540"/>
      <c r="G21" s="540"/>
      <c r="H21" s="540"/>
      <c r="I21" s="540"/>
      <c r="J21" s="540"/>
      <c r="K21" s="70" t="s">
        <v>285</v>
      </c>
      <c r="L21" s="98" t="s">
        <v>191</v>
      </c>
    </row>
    <row r="22" spans="3:16" ht="15.95" customHeight="1" x14ac:dyDescent="0.2">
      <c r="C22" s="3"/>
      <c r="D22" s="388" t="s">
        <v>198</v>
      </c>
      <c r="E22" s="389"/>
      <c r="F22" s="389"/>
      <c r="G22" s="389"/>
      <c r="H22" s="475"/>
      <c r="I22" s="389"/>
      <c r="J22" s="389"/>
      <c r="K22" s="376">
        <v>707</v>
      </c>
      <c r="L22" s="377">
        <f>(K22*100)/$K$24</f>
        <v>41.933570581257413</v>
      </c>
      <c r="O22" s="72"/>
      <c r="P22" s="86"/>
    </row>
    <row r="23" spans="3:16" ht="15.95" customHeight="1" x14ac:dyDescent="0.2">
      <c r="C23" s="3"/>
      <c r="D23" s="476" t="s">
        <v>199</v>
      </c>
      <c r="E23" s="477"/>
      <c r="F23" s="477"/>
      <c r="G23" s="477"/>
      <c r="H23" s="478"/>
      <c r="I23" s="477"/>
      <c r="J23" s="477"/>
      <c r="K23" s="379">
        <v>979</v>
      </c>
      <c r="L23" s="387">
        <f>(K23*100)/$K$24</f>
        <v>58.066429418742587</v>
      </c>
      <c r="O23" s="72"/>
    </row>
    <row r="24" spans="3:16" ht="15.95" customHeight="1" x14ac:dyDescent="0.2">
      <c r="C24" s="3"/>
      <c r="D24" s="60"/>
      <c r="E24" s="139" t="s">
        <v>197</v>
      </c>
      <c r="F24" s="139"/>
      <c r="G24" s="139"/>
      <c r="H24" s="31"/>
      <c r="I24" s="139"/>
      <c r="J24" s="139"/>
      <c r="K24" s="382">
        <f>SUM(K22:K23)</f>
        <v>1686</v>
      </c>
      <c r="L24" s="383">
        <f>(K24*100)/$K$24</f>
        <v>100</v>
      </c>
    </row>
    <row r="25" spans="3:16" ht="15.95" customHeight="1" x14ac:dyDescent="0.2">
      <c r="C25" s="3"/>
      <c r="D25" s="17" t="s">
        <v>289</v>
      </c>
      <c r="E25" s="17"/>
      <c r="F25" s="385"/>
    </row>
    <row r="26" spans="3:16" ht="15.95" customHeight="1" x14ac:dyDescent="0.2">
      <c r="C26" s="3"/>
      <c r="D26" s="17"/>
      <c r="E26" s="17"/>
      <c r="F26" s="385"/>
    </row>
    <row r="27" spans="3:16" ht="15.95" customHeight="1" x14ac:dyDescent="0.2">
      <c r="C27" s="3"/>
      <c r="D27" s="17"/>
      <c r="E27" s="17"/>
      <c r="F27" s="385"/>
    </row>
    <row r="28" spans="3:16" ht="6.95" customHeight="1" x14ac:dyDescent="0.2">
      <c r="C28" s="3"/>
      <c r="D28" s="17"/>
      <c r="E28" s="17"/>
      <c r="F28" s="385"/>
    </row>
    <row r="29" spans="3:16" ht="27" customHeight="1" x14ac:dyDescent="0.2">
      <c r="C29" s="3"/>
      <c r="D29" s="539"/>
      <c r="E29" s="540"/>
      <c r="F29" s="540"/>
      <c r="G29" s="540"/>
      <c r="H29" s="540"/>
      <c r="I29" s="540"/>
      <c r="J29" s="540"/>
      <c r="K29" s="70" t="s">
        <v>285</v>
      </c>
      <c r="L29" s="98" t="s">
        <v>191</v>
      </c>
    </row>
    <row r="30" spans="3:16" ht="15.95" customHeight="1" x14ac:dyDescent="0.2">
      <c r="C30" s="3"/>
      <c r="D30" s="584" t="s">
        <v>339</v>
      </c>
      <c r="E30" s="585"/>
      <c r="F30" s="574"/>
      <c r="G30" s="574"/>
      <c r="H30" s="575"/>
      <c r="I30" s="574"/>
      <c r="J30" s="574"/>
      <c r="K30" s="561">
        <v>73</v>
      </c>
      <c r="L30" s="576">
        <f>(K30*100)/$K$24</f>
        <v>4.3297746144721234</v>
      </c>
    </row>
    <row r="31" spans="3:16" ht="15.95" customHeight="1" x14ac:dyDescent="0.2">
      <c r="C31" s="3"/>
      <c r="D31" s="586" t="s">
        <v>340</v>
      </c>
      <c r="E31" s="587"/>
      <c r="F31" s="577"/>
      <c r="G31" s="577"/>
      <c r="H31" s="578"/>
      <c r="I31" s="577"/>
      <c r="J31" s="577"/>
      <c r="K31" s="566">
        <v>367</v>
      </c>
      <c r="L31" s="579">
        <f t="shared" ref="L31:L38" si="0">(K31*100)/$K$24</f>
        <v>21.76749703440095</v>
      </c>
    </row>
    <row r="32" spans="3:16" ht="15.95" customHeight="1" x14ac:dyDescent="0.2">
      <c r="C32" s="3"/>
      <c r="D32" s="586" t="s">
        <v>341</v>
      </c>
      <c r="E32" s="587"/>
      <c r="F32" s="577"/>
      <c r="G32" s="577"/>
      <c r="H32" s="578"/>
      <c r="I32" s="577"/>
      <c r="J32" s="577"/>
      <c r="K32" s="566">
        <v>388</v>
      </c>
      <c r="L32" s="579">
        <f t="shared" si="0"/>
        <v>23.013048635824436</v>
      </c>
    </row>
    <row r="33" spans="3:12" ht="15.95" customHeight="1" x14ac:dyDescent="0.2">
      <c r="C33" s="3"/>
      <c r="D33" s="586" t="s">
        <v>342</v>
      </c>
      <c r="E33" s="587"/>
      <c r="F33" s="577"/>
      <c r="G33" s="577"/>
      <c r="H33" s="578"/>
      <c r="I33" s="577"/>
      <c r="J33" s="577"/>
      <c r="K33" s="566">
        <v>367</v>
      </c>
      <c r="L33" s="579">
        <f t="shared" si="0"/>
        <v>21.76749703440095</v>
      </c>
    </row>
    <row r="34" spans="3:12" ht="15.95" customHeight="1" x14ac:dyDescent="0.2">
      <c r="C34" s="3"/>
      <c r="D34" s="586" t="s">
        <v>343</v>
      </c>
      <c r="E34" s="587"/>
      <c r="F34" s="577"/>
      <c r="G34" s="577"/>
      <c r="H34" s="578"/>
      <c r="I34" s="577"/>
      <c r="J34" s="577"/>
      <c r="K34" s="566">
        <v>236</v>
      </c>
      <c r="L34" s="579">
        <f t="shared" si="0"/>
        <v>13.997627520759194</v>
      </c>
    </row>
    <row r="35" spans="3:12" ht="15.95" customHeight="1" x14ac:dyDescent="0.2">
      <c r="C35" s="3"/>
      <c r="D35" s="586" t="s">
        <v>344</v>
      </c>
      <c r="E35" s="587"/>
      <c r="F35" s="577"/>
      <c r="G35" s="577"/>
      <c r="H35" s="578"/>
      <c r="I35" s="577"/>
      <c r="J35" s="577"/>
      <c r="K35" s="566">
        <v>153</v>
      </c>
      <c r="L35" s="579">
        <f t="shared" si="0"/>
        <v>9.07473309608541</v>
      </c>
    </row>
    <row r="36" spans="3:12" ht="15.95" customHeight="1" x14ac:dyDescent="0.2">
      <c r="C36" s="3"/>
      <c r="D36" s="586" t="s">
        <v>345</v>
      </c>
      <c r="E36" s="587"/>
      <c r="F36" s="577"/>
      <c r="G36" s="577"/>
      <c r="H36" s="578"/>
      <c r="I36" s="577"/>
      <c r="J36" s="577"/>
      <c r="K36" s="566">
        <v>58</v>
      </c>
      <c r="L36" s="579">
        <f t="shared" si="0"/>
        <v>3.4400948991696323</v>
      </c>
    </row>
    <row r="37" spans="3:12" ht="15.95" customHeight="1" x14ac:dyDescent="0.2">
      <c r="C37" s="3"/>
      <c r="D37" s="588" t="s">
        <v>346</v>
      </c>
      <c r="E37" s="589"/>
      <c r="F37" s="580"/>
      <c r="G37" s="580"/>
      <c r="H37" s="581"/>
      <c r="I37" s="580"/>
      <c r="J37" s="580"/>
      <c r="K37" s="582">
        <v>44</v>
      </c>
      <c r="L37" s="583">
        <f t="shared" si="0"/>
        <v>2.6097271648873073</v>
      </c>
    </row>
    <row r="38" spans="3:12" ht="15.95" customHeight="1" x14ac:dyDescent="0.2">
      <c r="C38" s="3"/>
      <c r="D38" s="60"/>
      <c r="E38" s="139" t="s">
        <v>197</v>
      </c>
      <c r="F38" s="139"/>
      <c r="G38" s="139"/>
      <c r="H38" s="31"/>
      <c r="I38" s="139"/>
      <c r="J38" s="139"/>
      <c r="K38" s="382">
        <f>SUM(K30:K37)</f>
        <v>1686</v>
      </c>
      <c r="L38" s="383">
        <f t="shared" si="0"/>
        <v>100</v>
      </c>
    </row>
    <row r="39" spans="3:12" ht="15.95" customHeight="1" x14ac:dyDescent="0.2">
      <c r="C39" s="3"/>
      <c r="D39" s="17" t="s">
        <v>289</v>
      </c>
      <c r="E39" s="17"/>
      <c r="F39" s="385"/>
    </row>
    <row r="40" spans="3:12" ht="15.95" customHeight="1" x14ac:dyDescent="0.2">
      <c r="C40" s="3"/>
      <c r="D40" s="17"/>
      <c r="E40" s="17"/>
      <c r="F40" s="385"/>
    </row>
    <row r="41" spans="3:12" ht="15.95" customHeight="1" x14ac:dyDescent="0.2">
      <c r="C41" s="4" t="s">
        <v>349</v>
      </c>
      <c r="D41" s="17"/>
      <c r="E41" s="17"/>
      <c r="F41" s="385"/>
    </row>
    <row r="42" spans="3:12" ht="6.95" customHeight="1" x14ac:dyDescent="0.2">
      <c r="C42" s="3"/>
      <c r="D42" s="17"/>
      <c r="E42" s="17"/>
      <c r="F42" s="385"/>
    </row>
    <row r="43" spans="3:12" ht="15.95" customHeight="1" x14ac:dyDescent="0.2">
      <c r="C43" s="3"/>
      <c r="D43" s="17"/>
      <c r="E43" s="17"/>
      <c r="F43" s="385"/>
    </row>
    <row r="44" spans="3:12" ht="6.95" customHeight="1" x14ac:dyDescent="0.2">
      <c r="C44" s="3"/>
      <c r="D44" s="17"/>
      <c r="E44" s="17"/>
      <c r="F44" s="385"/>
    </row>
    <row r="45" spans="3:12" ht="28.5" customHeight="1" x14ac:dyDescent="0.2">
      <c r="C45" s="3"/>
      <c r="D45" s="539"/>
      <c r="E45" s="540"/>
      <c r="F45" s="540"/>
      <c r="G45" s="540"/>
      <c r="H45" s="540"/>
      <c r="I45" s="540"/>
      <c r="J45" s="540"/>
      <c r="K45" s="391" t="s">
        <v>200</v>
      </c>
      <c r="L45" s="555" t="s">
        <v>201</v>
      </c>
    </row>
    <row r="46" spans="3:12" ht="15.95" customHeight="1" x14ac:dyDescent="0.2">
      <c r="C46" s="3"/>
      <c r="D46" s="388" t="s">
        <v>296</v>
      </c>
      <c r="E46" s="389"/>
      <c r="F46" s="389"/>
      <c r="G46" s="389"/>
      <c r="H46" s="475"/>
      <c r="I46" s="389"/>
      <c r="J46" s="389"/>
      <c r="K46" s="376">
        <v>1677</v>
      </c>
      <c r="L46" s="377">
        <f>(K46*100)/$K$48</f>
        <v>95.610034207525658</v>
      </c>
    </row>
    <row r="47" spans="3:12" ht="15.95" customHeight="1" x14ac:dyDescent="0.2">
      <c r="C47" s="3"/>
      <c r="D47" s="476" t="s">
        <v>297</v>
      </c>
      <c r="E47" s="477"/>
      <c r="F47" s="477"/>
      <c r="G47" s="477"/>
      <c r="H47" s="478"/>
      <c r="I47" s="477"/>
      <c r="J47" s="477"/>
      <c r="K47" s="379">
        <v>77</v>
      </c>
      <c r="L47" s="387">
        <f>(K47*100)/$K$48</f>
        <v>4.389965792474344</v>
      </c>
    </row>
    <row r="48" spans="3:12" ht="15.95" customHeight="1" x14ac:dyDescent="0.2">
      <c r="C48" s="3"/>
      <c r="D48" s="60"/>
      <c r="E48" s="139" t="s">
        <v>197</v>
      </c>
      <c r="F48" s="139"/>
      <c r="G48" s="139"/>
      <c r="H48" s="31"/>
      <c r="I48" s="139"/>
      <c r="J48" s="139"/>
      <c r="K48" s="382">
        <f>SUM(K46:K47)</f>
        <v>1754</v>
      </c>
      <c r="L48" s="383">
        <f>(K48*100)/$K$48</f>
        <v>100</v>
      </c>
    </row>
    <row r="49" spans="2:15" ht="15.95" customHeight="1" x14ac:dyDescent="0.2">
      <c r="C49" s="3"/>
      <c r="D49" s="17" t="s">
        <v>289</v>
      </c>
      <c r="E49" s="17"/>
      <c r="F49" s="385"/>
    </row>
    <row r="50" spans="2:15" ht="15.95" customHeight="1" x14ac:dyDescent="0.2">
      <c r="C50" s="3"/>
      <c r="D50" s="17"/>
      <c r="E50" s="17"/>
      <c r="F50" s="385"/>
    </row>
    <row r="51" spans="2:15" ht="15.95" customHeight="1" x14ac:dyDescent="0.2">
      <c r="B51" s="72"/>
      <c r="D51" s="386"/>
      <c r="E51" s="386"/>
      <c r="F51" s="17"/>
    </row>
    <row r="52" spans="2:15" ht="6.95" customHeight="1" x14ac:dyDescent="0.2">
      <c r="C52" s="3"/>
      <c r="D52" s="3"/>
      <c r="E52" s="3"/>
      <c r="F52" s="3"/>
      <c r="G52" s="3"/>
      <c r="H52" s="3"/>
    </row>
    <row r="53" spans="2:15" ht="28.5" customHeight="1" x14ac:dyDescent="0.2">
      <c r="D53" s="371"/>
      <c r="E53" s="372"/>
      <c r="F53" s="372"/>
      <c r="G53" s="372"/>
      <c r="H53" s="372"/>
      <c r="I53" s="372"/>
      <c r="J53" s="372"/>
      <c r="K53" s="391" t="s">
        <v>200</v>
      </c>
      <c r="L53" s="555" t="s">
        <v>201</v>
      </c>
      <c r="O53" s="72"/>
    </row>
    <row r="54" spans="2:15" ht="15.95" customHeight="1" x14ac:dyDescent="0.2">
      <c r="D54" s="101" t="s">
        <v>202</v>
      </c>
      <c r="E54" s="392"/>
      <c r="F54" s="392"/>
      <c r="G54" s="392"/>
      <c r="H54" s="392"/>
      <c r="I54" s="392"/>
      <c r="J54" s="392"/>
      <c r="K54" s="376">
        <v>1092</v>
      </c>
      <c r="L54" s="393">
        <f>(K54*100)/$K$58</f>
        <v>62.257696693272521</v>
      </c>
      <c r="O54" s="72"/>
    </row>
    <row r="55" spans="2:15" ht="15.95" customHeight="1" x14ac:dyDescent="0.2">
      <c r="D55" s="112" t="s">
        <v>203</v>
      </c>
      <c r="E55" s="394"/>
      <c r="F55" s="394"/>
      <c r="G55" s="394"/>
      <c r="H55" s="394"/>
      <c r="I55" s="394"/>
      <c r="J55" s="394"/>
      <c r="K55" s="395">
        <v>173</v>
      </c>
      <c r="L55" s="396">
        <f>(K55*100)/$K$58</f>
        <v>9.8631698973774231</v>
      </c>
    </row>
    <row r="56" spans="2:15" ht="15.95" customHeight="1" x14ac:dyDescent="0.2">
      <c r="D56" s="397" t="s">
        <v>204</v>
      </c>
      <c r="E56" s="398"/>
      <c r="F56" s="398"/>
      <c r="G56" s="398"/>
      <c r="H56" s="398"/>
      <c r="I56" s="398"/>
      <c r="J56" s="398"/>
      <c r="K56" s="399">
        <v>241</v>
      </c>
      <c r="L56" s="396">
        <f>(K56*100)/$K$58</f>
        <v>13.740022805017103</v>
      </c>
    </row>
    <row r="57" spans="2:15" ht="15.95" customHeight="1" x14ac:dyDescent="0.2">
      <c r="D57" s="48" t="s">
        <v>205</v>
      </c>
      <c r="E57" s="375"/>
      <c r="F57" s="375"/>
      <c r="G57" s="375"/>
      <c r="H57" s="375"/>
      <c r="I57" s="375"/>
      <c r="J57" s="375"/>
      <c r="K57" s="400">
        <v>248</v>
      </c>
      <c r="L57" s="401">
        <f>(K57*100)/$K$58</f>
        <v>14.139110604332954</v>
      </c>
    </row>
    <row r="58" spans="2:15" ht="15.95" customHeight="1" x14ac:dyDescent="0.2">
      <c r="D58" s="60"/>
      <c r="E58" s="139" t="s">
        <v>197</v>
      </c>
      <c r="F58" s="139"/>
      <c r="G58" s="139"/>
      <c r="H58" s="31"/>
      <c r="I58" s="31"/>
      <c r="J58" s="31"/>
      <c r="K58" s="23">
        <f>SUM(K54:K57)</f>
        <v>1754</v>
      </c>
      <c r="L58" s="402">
        <f>(K58*100)/$K$58</f>
        <v>100</v>
      </c>
    </row>
    <row r="59" spans="2:15" ht="15.95" customHeight="1" x14ac:dyDescent="0.2">
      <c r="D59" s="17" t="s">
        <v>289</v>
      </c>
      <c r="E59" s="347"/>
    </row>
    <row r="60" spans="2:15" ht="15.95" customHeight="1" x14ac:dyDescent="0.2">
      <c r="D60" s="17"/>
      <c r="E60" s="347"/>
    </row>
    <row r="61" spans="2:15" ht="15.95" customHeight="1" x14ac:dyDescent="0.2">
      <c r="D61" s="17"/>
      <c r="E61" s="347"/>
    </row>
    <row r="62" spans="2:15" ht="6.95" customHeight="1" x14ac:dyDescent="0.2">
      <c r="D62" s="17"/>
      <c r="E62" s="347"/>
    </row>
    <row r="63" spans="2:15" ht="28.5" customHeight="1" x14ac:dyDescent="0.2">
      <c r="D63" s="371"/>
      <c r="E63" s="372"/>
      <c r="F63" s="372"/>
      <c r="G63" s="372"/>
      <c r="H63" s="372"/>
      <c r="I63" s="372"/>
      <c r="J63" s="372"/>
      <c r="K63" s="541"/>
      <c r="L63" s="391" t="s">
        <v>200</v>
      </c>
      <c r="M63" s="70" t="s">
        <v>201</v>
      </c>
    </row>
    <row r="64" spans="2:15" ht="15.95" customHeight="1" x14ac:dyDescent="0.2">
      <c r="D64" s="558" t="s">
        <v>298</v>
      </c>
      <c r="E64" s="559"/>
      <c r="F64" s="559"/>
      <c r="G64" s="559"/>
      <c r="H64" s="559"/>
      <c r="I64" s="559"/>
      <c r="J64" s="559"/>
      <c r="K64" s="560"/>
      <c r="L64" s="561">
        <v>409</v>
      </c>
      <c r="M64" s="562">
        <f t="shared" ref="M64:M79" si="1">(L64*100)/$L$79</f>
        <v>23.318129988597491</v>
      </c>
    </row>
    <row r="65" spans="4:13" ht="15.95" customHeight="1" x14ac:dyDescent="0.2">
      <c r="D65" s="563" t="s">
        <v>299</v>
      </c>
      <c r="E65" s="564"/>
      <c r="F65" s="564"/>
      <c r="G65" s="564"/>
      <c r="H65" s="564"/>
      <c r="I65" s="564"/>
      <c r="J65" s="564"/>
      <c r="K65" s="565"/>
      <c r="L65" s="566">
        <v>470</v>
      </c>
      <c r="M65" s="567">
        <f t="shared" si="1"/>
        <v>26.795895096921324</v>
      </c>
    </row>
    <row r="66" spans="4:13" ht="15.95" customHeight="1" x14ac:dyDescent="0.2">
      <c r="D66" s="563" t="s">
        <v>300</v>
      </c>
      <c r="E66" s="564"/>
      <c r="F66" s="564"/>
      <c r="G66" s="564"/>
      <c r="H66" s="564"/>
      <c r="I66" s="564"/>
      <c r="J66" s="564"/>
      <c r="K66" s="565"/>
      <c r="L66" s="566">
        <v>458</v>
      </c>
      <c r="M66" s="567">
        <f t="shared" si="1"/>
        <v>26.111744583808438</v>
      </c>
    </row>
    <row r="67" spans="4:13" ht="15.95" customHeight="1" x14ac:dyDescent="0.2">
      <c r="D67" s="563" t="s">
        <v>35</v>
      </c>
      <c r="E67" s="564"/>
      <c r="F67" s="564"/>
      <c r="G67" s="564"/>
      <c r="H67" s="564"/>
      <c r="I67" s="564"/>
      <c r="J67" s="564"/>
      <c r="K67" s="565"/>
      <c r="L67" s="566">
        <v>85</v>
      </c>
      <c r="M67" s="567">
        <f t="shared" si="1"/>
        <v>4.8460661345496012</v>
      </c>
    </row>
    <row r="68" spans="4:13" ht="15.95" customHeight="1" x14ac:dyDescent="0.2">
      <c r="D68" s="563" t="s">
        <v>34</v>
      </c>
      <c r="E68" s="564"/>
      <c r="F68" s="564"/>
      <c r="G68" s="564"/>
      <c r="H68" s="564"/>
      <c r="I68" s="564"/>
      <c r="J68" s="564"/>
      <c r="K68" s="565"/>
      <c r="L68" s="566">
        <v>50</v>
      </c>
      <c r="M68" s="567">
        <f t="shared" si="1"/>
        <v>2.8506271379703536</v>
      </c>
    </row>
    <row r="69" spans="4:13" ht="15.95" customHeight="1" x14ac:dyDescent="0.2">
      <c r="D69" s="563" t="s">
        <v>301</v>
      </c>
      <c r="E69" s="564"/>
      <c r="F69" s="564"/>
      <c r="G69" s="564"/>
      <c r="H69" s="564"/>
      <c r="I69" s="564"/>
      <c r="J69" s="564"/>
      <c r="K69" s="565"/>
      <c r="L69" s="566">
        <v>132</v>
      </c>
      <c r="M69" s="567">
        <f t="shared" si="1"/>
        <v>7.5256556442417333</v>
      </c>
    </row>
    <row r="70" spans="4:13" ht="15.95" customHeight="1" x14ac:dyDescent="0.2">
      <c r="D70" s="563" t="s">
        <v>302</v>
      </c>
      <c r="E70" s="564"/>
      <c r="F70" s="564"/>
      <c r="G70" s="564"/>
      <c r="H70" s="564"/>
      <c r="I70" s="564"/>
      <c r="J70" s="564"/>
      <c r="K70" s="565"/>
      <c r="L70" s="566">
        <v>36</v>
      </c>
      <c r="M70" s="567">
        <f t="shared" si="1"/>
        <v>2.0524515393386547</v>
      </c>
    </row>
    <row r="71" spans="4:13" ht="15.95" customHeight="1" x14ac:dyDescent="0.2">
      <c r="D71" s="563" t="s">
        <v>303</v>
      </c>
      <c r="E71" s="564"/>
      <c r="F71" s="564"/>
      <c r="G71" s="564"/>
      <c r="H71" s="564"/>
      <c r="I71" s="564"/>
      <c r="J71" s="564"/>
      <c r="K71" s="565"/>
      <c r="L71" s="566">
        <v>35</v>
      </c>
      <c r="M71" s="567">
        <f t="shared" si="1"/>
        <v>1.9954389965792474</v>
      </c>
    </row>
    <row r="72" spans="4:13" ht="15.95" customHeight="1" x14ac:dyDescent="0.2">
      <c r="D72" s="563" t="s">
        <v>304</v>
      </c>
      <c r="E72" s="564"/>
      <c r="F72" s="564"/>
      <c r="G72" s="564"/>
      <c r="H72" s="564"/>
      <c r="I72" s="564"/>
      <c r="J72" s="564"/>
      <c r="K72" s="565"/>
      <c r="L72" s="566">
        <v>22</v>
      </c>
      <c r="M72" s="567">
        <f t="shared" si="1"/>
        <v>1.2542759407069555</v>
      </c>
    </row>
    <row r="73" spans="4:13" ht="15.95" customHeight="1" x14ac:dyDescent="0.2">
      <c r="D73" s="563" t="s">
        <v>305</v>
      </c>
      <c r="E73" s="564"/>
      <c r="F73" s="564"/>
      <c r="G73" s="564"/>
      <c r="H73" s="564"/>
      <c r="I73" s="564"/>
      <c r="J73" s="564"/>
      <c r="K73" s="565"/>
      <c r="L73" s="566">
        <v>6</v>
      </c>
      <c r="M73" s="567">
        <f t="shared" si="1"/>
        <v>0.34207525655644244</v>
      </c>
    </row>
    <row r="74" spans="4:13" ht="15.95" customHeight="1" x14ac:dyDescent="0.2">
      <c r="D74" s="563" t="s">
        <v>38</v>
      </c>
      <c r="E74" s="564"/>
      <c r="F74" s="564"/>
      <c r="G74" s="564"/>
      <c r="H74" s="564"/>
      <c r="I74" s="564"/>
      <c r="J74" s="564"/>
      <c r="K74" s="565"/>
      <c r="L74" s="566">
        <v>10</v>
      </c>
      <c r="M74" s="567">
        <f t="shared" si="1"/>
        <v>0.5701254275940707</v>
      </c>
    </row>
    <row r="75" spans="4:13" ht="15.95" customHeight="1" x14ac:dyDescent="0.2">
      <c r="D75" s="563" t="s">
        <v>306</v>
      </c>
      <c r="E75" s="564"/>
      <c r="F75" s="564"/>
      <c r="G75" s="564"/>
      <c r="H75" s="564"/>
      <c r="I75" s="564"/>
      <c r="J75" s="564"/>
      <c r="K75" s="565"/>
      <c r="L75" s="566">
        <v>32</v>
      </c>
      <c r="M75" s="567">
        <f t="shared" si="1"/>
        <v>1.8244013683010263</v>
      </c>
    </row>
    <row r="76" spans="4:13" ht="15.95" customHeight="1" x14ac:dyDescent="0.2">
      <c r="D76" s="563" t="s">
        <v>307</v>
      </c>
      <c r="E76" s="564"/>
      <c r="F76" s="564"/>
      <c r="G76" s="564"/>
      <c r="H76" s="564"/>
      <c r="I76" s="564"/>
      <c r="J76" s="564"/>
      <c r="K76" s="565"/>
      <c r="L76" s="566">
        <v>6</v>
      </c>
      <c r="M76" s="567">
        <f t="shared" si="1"/>
        <v>0.34207525655644244</v>
      </c>
    </row>
    <row r="77" spans="4:13" ht="15.95" customHeight="1" x14ac:dyDescent="0.2">
      <c r="D77" s="563" t="s">
        <v>308</v>
      </c>
      <c r="E77" s="564"/>
      <c r="F77" s="564"/>
      <c r="G77" s="564"/>
      <c r="H77" s="564"/>
      <c r="I77" s="564"/>
      <c r="J77" s="564"/>
      <c r="K77" s="565"/>
      <c r="L77" s="566">
        <v>2</v>
      </c>
      <c r="M77" s="567">
        <f t="shared" si="1"/>
        <v>0.11402508551881414</v>
      </c>
    </row>
    <row r="78" spans="4:13" ht="15.95" customHeight="1" x14ac:dyDescent="0.2">
      <c r="D78" s="563" t="s">
        <v>309</v>
      </c>
      <c r="E78" s="564"/>
      <c r="F78" s="564"/>
      <c r="G78" s="564"/>
      <c r="H78" s="564"/>
      <c r="I78" s="564"/>
      <c r="J78" s="564"/>
      <c r="K78" s="565"/>
      <c r="L78" s="566">
        <v>1</v>
      </c>
      <c r="M78" s="567">
        <f t="shared" si="1"/>
        <v>5.7012542759407071E-2</v>
      </c>
    </row>
    <row r="79" spans="4:13" ht="15.95" customHeight="1" x14ac:dyDescent="0.2">
      <c r="D79" s="60"/>
      <c r="E79" s="139"/>
      <c r="F79" s="139"/>
      <c r="G79" s="139"/>
      <c r="H79" s="31"/>
      <c r="I79" s="31"/>
      <c r="J79" s="139"/>
      <c r="K79" s="43" t="s">
        <v>197</v>
      </c>
      <c r="L79" s="23">
        <f>SUM(L64:L78)</f>
        <v>1754</v>
      </c>
      <c r="M79" s="402">
        <f t="shared" si="1"/>
        <v>100</v>
      </c>
    </row>
    <row r="80" spans="4:13" ht="15.95" customHeight="1" x14ac:dyDescent="0.2">
      <c r="D80" s="17" t="s">
        <v>289</v>
      </c>
      <c r="E80" s="347"/>
    </row>
    <row r="81" spans="3:14" ht="15.95" customHeight="1" x14ac:dyDescent="0.2">
      <c r="D81" s="17"/>
      <c r="E81" s="17"/>
    </row>
    <row r="82" spans="3:14" ht="15.95" customHeight="1" x14ac:dyDescent="0.2">
      <c r="C82" s="4" t="s">
        <v>313</v>
      </c>
      <c r="D82" s="17"/>
      <c r="E82" s="17"/>
    </row>
    <row r="83" spans="3:14" ht="6.95" customHeight="1" x14ac:dyDescent="0.2">
      <c r="D83" s="17"/>
      <c r="E83" s="17"/>
    </row>
    <row r="84" spans="3:14" ht="15.95" customHeight="1" x14ac:dyDescent="0.2"/>
    <row r="85" spans="3:14" ht="6.95" customHeight="1" x14ac:dyDescent="0.2"/>
    <row r="86" spans="3:14" s="403" customFormat="1" ht="25.5" customHeight="1" x14ac:dyDescent="0.2">
      <c r="D86" s="545"/>
      <c r="E86" s="546"/>
      <c r="F86" s="546"/>
      <c r="G86" s="546"/>
      <c r="H86" s="546"/>
      <c r="I86" s="546"/>
      <c r="J86" s="546"/>
      <c r="K86" s="546"/>
      <c r="L86" s="547"/>
      <c r="M86" s="541" t="s">
        <v>206</v>
      </c>
      <c r="N86" s="70" t="s">
        <v>207</v>
      </c>
    </row>
    <row r="87" spans="3:14" ht="15.95" customHeight="1" x14ac:dyDescent="0.2">
      <c r="C87" s="72"/>
      <c r="D87" s="542" t="s">
        <v>208</v>
      </c>
      <c r="E87" s="543"/>
      <c r="F87" s="544"/>
      <c r="G87" s="481"/>
      <c r="H87" s="481"/>
      <c r="I87" s="481"/>
      <c r="J87" s="481"/>
      <c r="K87" s="481"/>
      <c r="L87" s="481"/>
      <c r="M87" s="483">
        <f>SUM(M88:M90)</f>
        <v>361</v>
      </c>
      <c r="N87" s="405">
        <f t="shared" ref="N87:N121" si="2">M87/$M$142</f>
        <v>4.4562399703740277E-2</v>
      </c>
    </row>
    <row r="88" spans="3:14" ht="15.95" customHeight="1" x14ac:dyDescent="0.2">
      <c r="C88" s="72"/>
      <c r="D88" s="406" t="s">
        <v>256</v>
      </c>
      <c r="E88" s="407"/>
      <c r="F88" s="408"/>
      <c r="G88" s="418"/>
      <c r="H88" s="418"/>
      <c r="I88" s="418"/>
      <c r="J88" s="418"/>
      <c r="K88" s="418"/>
      <c r="L88" s="409"/>
      <c r="M88" s="395">
        <v>90</v>
      </c>
      <c r="N88" s="410">
        <f t="shared" si="2"/>
        <v>1.1109739538328601E-2</v>
      </c>
    </row>
    <row r="89" spans="3:14" ht="15.95" customHeight="1" x14ac:dyDescent="0.2">
      <c r="C89" s="72"/>
      <c r="D89" s="406" t="s">
        <v>209</v>
      </c>
      <c r="E89" s="407"/>
      <c r="F89" s="408"/>
      <c r="G89" s="418"/>
      <c r="H89" s="418"/>
      <c r="I89" s="418"/>
      <c r="J89" s="418"/>
      <c r="K89" s="418"/>
      <c r="L89" s="409"/>
      <c r="M89" s="395">
        <v>99</v>
      </c>
      <c r="N89" s="410">
        <f t="shared" si="2"/>
        <v>1.2220713492161462E-2</v>
      </c>
    </row>
    <row r="90" spans="3:14" ht="15.95" customHeight="1" x14ac:dyDescent="0.2">
      <c r="C90" s="72"/>
      <c r="D90" s="406" t="s">
        <v>210</v>
      </c>
      <c r="E90" s="407"/>
      <c r="F90" s="411"/>
      <c r="G90" s="418"/>
      <c r="H90" s="418"/>
      <c r="I90" s="418"/>
      <c r="J90" s="418"/>
      <c r="K90" s="418"/>
      <c r="L90" s="409"/>
      <c r="M90" s="395">
        <v>172</v>
      </c>
      <c r="N90" s="410">
        <f t="shared" si="2"/>
        <v>2.1231946673250218E-2</v>
      </c>
    </row>
    <row r="91" spans="3:14" ht="15.95" customHeight="1" x14ac:dyDescent="0.2">
      <c r="C91" s="72"/>
      <c r="D91" s="412" t="s">
        <v>211</v>
      </c>
      <c r="E91" s="413"/>
      <c r="F91" s="414"/>
      <c r="G91" s="481"/>
      <c r="H91" s="481"/>
      <c r="I91" s="481"/>
      <c r="J91" s="481"/>
      <c r="K91" s="481"/>
      <c r="L91" s="404"/>
      <c r="M91" s="484">
        <v>417</v>
      </c>
      <c r="N91" s="415">
        <f t="shared" si="2"/>
        <v>5.1475126527589184E-2</v>
      </c>
    </row>
    <row r="92" spans="3:14" ht="15.95" customHeight="1" x14ac:dyDescent="0.2">
      <c r="C92" s="72"/>
      <c r="D92" s="412" t="s">
        <v>212</v>
      </c>
      <c r="E92" s="413"/>
      <c r="F92" s="414"/>
      <c r="G92" s="481"/>
      <c r="H92" s="481"/>
      <c r="I92" s="481"/>
      <c r="J92" s="481"/>
      <c r="K92" s="481"/>
      <c r="L92" s="404"/>
      <c r="M92" s="485">
        <v>550</v>
      </c>
      <c r="N92" s="415">
        <f t="shared" si="2"/>
        <v>6.7892852734230347E-2</v>
      </c>
    </row>
    <row r="93" spans="3:14" ht="15.95" customHeight="1" x14ac:dyDescent="0.2">
      <c r="C93" s="72"/>
      <c r="D93" s="412" t="s">
        <v>272</v>
      </c>
      <c r="E93" s="413"/>
      <c r="F93" s="414"/>
      <c r="G93" s="481"/>
      <c r="H93" s="481"/>
      <c r="I93" s="481"/>
      <c r="J93" s="481"/>
      <c r="K93" s="481"/>
      <c r="L93" s="404"/>
      <c r="M93" s="486">
        <v>1458</v>
      </c>
      <c r="N93" s="415">
        <f t="shared" si="2"/>
        <v>0.17997778052092334</v>
      </c>
    </row>
    <row r="94" spans="3:14" ht="15.95" customHeight="1" x14ac:dyDescent="0.2">
      <c r="C94" s="72"/>
      <c r="D94" s="412" t="s">
        <v>213</v>
      </c>
      <c r="E94" s="413"/>
      <c r="F94" s="414"/>
      <c r="G94" s="481"/>
      <c r="H94" s="481"/>
      <c r="I94" s="481"/>
      <c r="J94" s="481"/>
      <c r="K94" s="481"/>
      <c r="L94" s="404"/>
      <c r="M94" s="485">
        <v>33</v>
      </c>
      <c r="N94" s="415">
        <f t="shared" si="2"/>
        <v>4.0735711640538207E-3</v>
      </c>
    </row>
    <row r="95" spans="3:14" ht="15.95" customHeight="1" x14ac:dyDescent="0.2">
      <c r="C95" s="72"/>
      <c r="D95" s="412" t="s">
        <v>214</v>
      </c>
      <c r="E95" s="413"/>
      <c r="F95" s="414"/>
      <c r="G95" s="481"/>
      <c r="H95" s="481"/>
      <c r="I95" s="481"/>
      <c r="J95" s="481"/>
      <c r="K95" s="481"/>
      <c r="L95" s="404"/>
      <c r="M95" s="485">
        <v>56</v>
      </c>
      <c r="N95" s="415">
        <f t="shared" si="2"/>
        <v>6.9127268238489076E-3</v>
      </c>
    </row>
    <row r="96" spans="3:14" ht="15.95" customHeight="1" x14ac:dyDescent="0.2">
      <c r="C96" s="72"/>
      <c r="D96" s="416" t="s">
        <v>215</v>
      </c>
      <c r="E96" s="417"/>
      <c r="F96" s="418"/>
      <c r="G96" s="418"/>
      <c r="H96" s="418"/>
      <c r="I96" s="418"/>
      <c r="J96" s="418"/>
      <c r="K96" s="418"/>
      <c r="L96" s="409"/>
      <c r="M96" s="117">
        <v>12</v>
      </c>
      <c r="N96" s="410">
        <f t="shared" si="2"/>
        <v>1.4812986051104802E-3</v>
      </c>
    </row>
    <row r="97" spans="1:18" ht="15.95" customHeight="1" x14ac:dyDescent="0.2">
      <c r="A97" s="2" t="s">
        <v>101</v>
      </c>
      <c r="C97" s="72"/>
      <c r="D97" s="416" t="s">
        <v>216</v>
      </c>
      <c r="E97" s="417"/>
      <c r="F97" s="418"/>
      <c r="G97" s="418"/>
      <c r="H97" s="418"/>
      <c r="I97" s="418"/>
      <c r="J97" s="418"/>
      <c r="K97" s="418"/>
      <c r="L97" s="409"/>
      <c r="M97" s="117">
        <v>44</v>
      </c>
      <c r="N97" s="410">
        <f t="shared" si="2"/>
        <v>5.431428218738427E-3</v>
      </c>
    </row>
    <row r="98" spans="1:18" ht="15.95" customHeight="1" x14ac:dyDescent="0.2">
      <c r="C98" s="72"/>
      <c r="D98" s="412" t="s">
        <v>217</v>
      </c>
      <c r="E98" s="413"/>
      <c r="F98" s="414"/>
      <c r="G98" s="481"/>
      <c r="H98" s="481"/>
      <c r="I98" s="481"/>
      <c r="J98" s="481"/>
      <c r="K98" s="481"/>
      <c r="L98" s="404"/>
      <c r="M98" s="485">
        <v>443</v>
      </c>
      <c r="N98" s="415">
        <f t="shared" si="2"/>
        <v>5.4684606838661894E-2</v>
      </c>
    </row>
    <row r="99" spans="1:18" ht="15.95" customHeight="1" x14ac:dyDescent="0.2">
      <c r="C99" s="72"/>
      <c r="D99" s="412" t="s">
        <v>218</v>
      </c>
      <c r="E99" s="413"/>
      <c r="F99" s="414"/>
      <c r="G99" s="481"/>
      <c r="H99" s="481"/>
      <c r="I99" s="481"/>
      <c r="J99" s="481"/>
      <c r="K99" s="481"/>
      <c r="L99" s="404"/>
      <c r="M99" s="485">
        <v>178</v>
      </c>
      <c r="N99" s="415">
        <f t="shared" si="2"/>
        <v>2.1972595975805455E-2</v>
      </c>
    </row>
    <row r="100" spans="1:18" ht="15.95" customHeight="1" x14ac:dyDescent="0.2">
      <c r="C100" s="72"/>
      <c r="D100" s="412" t="s">
        <v>219</v>
      </c>
      <c r="E100" s="413"/>
      <c r="F100" s="414"/>
      <c r="G100" s="481"/>
      <c r="H100" s="481"/>
      <c r="I100" s="481"/>
      <c r="J100" s="481"/>
      <c r="K100" s="481"/>
      <c r="L100" s="404"/>
      <c r="M100" s="486">
        <v>2398</v>
      </c>
      <c r="N100" s="415">
        <f t="shared" si="2"/>
        <v>0.29601283792124428</v>
      </c>
    </row>
    <row r="101" spans="1:18" ht="15.95" customHeight="1" x14ac:dyDescent="0.2">
      <c r="C101" s="72"/>
      <c r="D101" s="416" t="s">
        <v>220</v>
      </c>
      <c r="E101" s="417"/>
      <c r="F101" s="418"/>
      <c r="G101" s="418"/>
      <c r="H101" s="418"/>
      <c r="I101" s="418"/>
      <c r="J101" s="418"/>
      <c r="K101" s="418"/>
      <c r="L101" s="409"/>
      <c r="M101" s="117">
        <v>368</v>
      </c>
      <c r="N101" s="410">
        <f t="shared" si="2"/>
        <v>4.5426490556721391E-2</v>
      </c>
    </row>
    <row r="102" spans="1:18" ht="15.95" customHeight="1" x14ac:dyDescent="0.2">
      <c r="C102" s="72"/>
      <c r="D102" s="416" t="s">
        <v>221</v>
      </c>
      <c r="E102" s="417"/>
      <c r="F102" s="418"/>
      <c r="G102" s="418"/>
      <c r="H102" s="418"/>
      <c r="I102" s="418"/>
      <c r="J102" s="418"/>
      <c r="K102" s="418"/>
      <c r="L102" s="409"/>
      <c r="M102" s="487">
        <v>1264</v>
      </c>
      <c r="N102" s="410">
        <f t="shared" si="2"/>
        <v>0.15603011973830391</v>
      </c>
      <c r="R102" s="72"/>
    </row>
    <row r="103" spans="1:18" ht="15.95" customHeight="1" x14ac:dyDescent="0.2">
      <c r="C103" s="72"/>
      <c r="D103" s="416" t="s">
        <v>222</v>
      </c>
      <c r="E103" s="417"/>
      <c r="F103" s="418"/>
      <c r="G103" s="418"/>
      <c r="H103" s="418"/>
      <c r="I103" s="418"/>
      <c r="J103" s="418"/>
      <c r="K103" s="418"/>
      <c r="L103" s="409"/>
      <c r="M103" s="117">
        <v>428</v>
      </c>
      <c r="N103" s="410">
        <f t="shared" si="2"/>
        <v>5.2832983582273792E-2</v>
      </c>
    </row>
    <row r="104" spans="1:18" ht="15.95" customHeight="1" x14ac:dyDescent="0.2">
      <c r="C104" s="72"/>
      <c r="D104" s="416" t="s">
        <v>292</v>
      </c>
      <c r="E104" s="417"/>
      <c r="F104" s="417"/>
      <c r="G104" s="418"/>
      <c r="H104" s="418"/>
      <c r="I104" s="418"/>
      <c r="J104" s="418"/>
      <c r="K104" s="418"/>
      <c r="L104" s="409"/>
      <c r="M104" s="117">
        <v>44</v>
      </c>
      <c r="N104" s="410">
        <f t="shared" si="2"/>
        <v>5.431428218738427E-3</v>
      </c>
    </row>
    <row r="105" spans="1:18" ht="15.95" customHeight="1" x14ac:dyDescent="0.2">
      <c r="C105" s="72"/>
      <c r="D105" s="416" t="s">
        <v>223</v>
      </c>
      <c r="E105" s="417"/>
      <c r="F105" s="417"/>
      <c r="G105" s="418"/>
      <c r="H105" s="418"/>
      <c r="I105" s="418"/>
      <c r="J105" s="418"/>
      <c r="K105" s="418"/>
      <c r="L105" s="409"/>
      <c r="M105" s="117">
        <v>53</v>
      </c>
      <c r="N105" s="410">
        <f t="shared" si="2"/>
        <v>6.5424021725712872E-3</v>
      </c>
    </row>
    <row r="106" spans="1:18" ht="15.95" customHeight="1" x14ac:dyDescent="0.2">
      <c r="C106" s="72"/>
      <c r="D106" s="416" t="s">
        <v>282</v>
      </c>
      <c r="E106" s="417"/>
      <c r="F106" s="417"/>
      <c r="G106" s="418"/>
      <c r="H106" s="418"/>
      <c r="I106" s="418"/>
      <c r="J106" s="418"/>
      <c r="K106" s="418"/>
      <c r="L106" s="409"/>
      <c r="M106" s="117">
        <v>2</v>
      </c>
      <c r="N106" s="410">
        <f t="shared" si="2"/>
        <v>2.468831008517467E-4</v>
      </c>
    </row>
    <row r="107" spans="1:18" ht="15.95" customHeight="1" x14ac:dyDescent="0.2">
      <c r="C107" s="72"/>
      <c r="D107" s="416" t="s">
        <v>224</v>
      </c>
      <c r="E107" s="417"/>
      <c r="F107" s="417"/>
      <c r="G107" s="418"/>
      <c r="H107" s="418"/>
      <c r="I107" s="418"/>
      <c r="J107" s="418"/>
      <c r="K107" s="418"/>
      <c r="L107" s="409"/>
      <c r="M107" s="117">
        <v>3</v>
      </c>
      <c r="N107" s="410">
        <f t="shared" si="2"/>
        <v>3.7032465127762005E-4</v>
      </c>
    </row>
    <row r="108" spans="1:18" ht="15.95" customHeight="1" x14ac:dyDescent="0.2">
      <c r="C108" s="72"/>
      <c r="D108" s="416" t="s">
        <v>225</v>
      </c>
      <c r="E108" s="417"/>
      <c r="F108" s="417"/>
      <c r="G108" s="418"/>
      <c r="H108" s="418"/>
      <c r="I108" s="418"/>
      <c r="J108" s="418"/>
      <c r="K108" s="418"/>
      <c r="L108" s="409"/>
      <c r="M108" s="117">
        <v>43</v>
      </c>
      <c r="N108" s="410">
        <f t="shared" si="2"/>
        <v>5.3079866683125544E-3</v>
      </c>
    </row>
    <row r="109" spans="1:18" ht="15.95" customHeight="1" x14ac:dyDescent="0.2">
      <c r="C109" s="72"/>
      <c r="D109" s="416" t="s">
        <v>315</v>
      </c>
      <c r="E109" s="417"/>
      <c r="F109" s="417"/>
      <c r="G109" s="418"/>
      <c r="H109" s="418"/>
      <c r="I109" s="418"/>
      <c r="J109" s="418"/>
      <c r="K109" s="418"/>
      <c r="L109" s="409"/>
      <c r="M109" s="117">
        <v>3</v>
      </c>
      <c r="N109" s="410">
        <f t="shared" si="2"/>
        <v>3.7032465127762005E-4</v>
      </c>
    </row>
    <row r="110" spans="1:18" ht="15.95" customHeight="1" x14ac:dyDescent="0.2">
      <c r="C110" s="72"/>
      <c r="D110" s="416" t="s">
        <v>226</v>
      </c>
      <c r="E110" s="417"/>
      <c r="F110" s="417"/>
      <c r="G110" s="418"/>
      <c r="H110" s="418"/>
      <c r="I110" s="418"/>
      <c r="J110" s="418"/>
      <c r="K110" s="418"/>
      <c r="L110" s="409"/>
      <c r="M110" s="117">
        <v>25</v>
      </c>
      <c r="N110" s="410">
        <f t="shared" si="2"/>
        <v>3.0860387606468339E-3</v>
      </c>
    </row>
    <row r="111" spans="1:18" ht="15.95" customHeight="1" x14ac:dyDescent="0.2">
      <c r="C111" s="72"/>
      <c r="D111" s="416" t="s">
        <v>227</v>
      </c>
      <c r="E111" s="417"/>
      <c r="F111" s="417"/>
      <c r="G111" s="418"/>
      <c r="H111" s="418"/>
      <c r="I111" s="418"/>
      <c r="J111" s="418"/>
      <c r="K111" s="418"/>
      <c r="L111" s="409"/>
      <c r="M111" s="119">
        <v>165</v>
      </c>
      <c r="N111" s="410">
        <f t="shared" si="2"/>
        <v>2.0367855820269103E-2</v>
      </c>
    </row>
    <row r="112" spans="1:18" ht="15.95" customHeight="1" x14ac:dyDescent="0.2">
      <c r="C112" s="72"/>
      <c r="D112" s="412" t="s">
        <v>228</v>
      </c>
      <c r="E112" s="413"/>
      <c r="F112" s="413"/>
      <c r="G112" s="481"/>
      <c r="H112" s="481"/>
      <c r="I112" s="481"/>
      <c r="J112" s="481"/>
      <c r="K112" s="481"/>
      <c r="L112" s="404"/>
      <c r="M112" s="488">
        <f>SUM(M113:M121)</f>
        <v>110</v>
      </c>
      <c r="N112" s="415">
        <f t="shared" si="2"/>
        <v>1.3578570546846068E-2</v>
      </c>
    </row>
    <row r="113" spans="3:14" ht="15.95" customHeight="1" x14ac:dyDescent="0.2">
      <c r="C113" s="72"/>
      <c r="D113" s="416" t="s">
        <v>229</v>
      </c>
      <c r="E113" s="417"/>
      <c r="F113" s="418"/>
      <c r="G113" s="418"/>
      <c r="H113" s="418"/>
      <c r="I113" s="418"/>
      <c r="J113" s="418"/>
      <c r="K113" s="418"/>
      <c r="L113" s="409"/>
      <c r="M113" s="119">
        <v>10</v>
      </c>
      <c r="N113" s="410">
        <f t="shared" si="2"/>
        <v>1.2344155042587335E-3</v>
      </c>
    </row>
    <row r="114" spans="3:14" ht="15.95" customHeight="1" x14ac:dyDescent="0.2">
      <c r="C114" s="72"/>
      <c r="D114" s="416" t="s">
        <v>230</v>
      </c>
      <c r="E114" s="417"/>
      <c r="F114" s="418"/>
      <c r="G114" s="418"/>
      <c r="H114" s="418"/>
      <c r="I114" s="418"/>
      <c r="J114" s="418"/>
      <c r="K114" s="418"/>
      <c r="L114" s="409"/>
      <c r="M114" s="119">
        <v>6</v>
      </c>
      <c r="N114" s="410">
        <f t="shared" si="2"/>
        <v>7.406493025552401E-4</v>
      </c>
    </row>
    <row r="115" spans="3:14" ht="15.95" customHeight="1" x14ac:dyDescent="0.2">
      <c r="C115" s="72"/>
      <c r="D115" s="416" t="s">
        <v>293</v>
      </c>
      <c r="E115" s="417"/>
      <c r="F115" s="417"/>
      <c r="G115" s="418"/>
      <c r="H115" s="418"/>
      <c r="I115" s="418"/>
      <c r="J115" s="418"/>
      <c r="K115" s="418"/>
      <c r="L115" s="409"/>
      <c r="M115" s="119">
        <v>76</v>
      </c>
      <c r="N115" s="410">
        <f t="shared" si="2"/>
        <v>9.3815578323663742E-3</v>
      </c>
    </row>
    <row r="116" spans="3:14" ht="15.95" customHeight="1" x14ac:dyDescent="0.2">
      <c r="C116" s="72"/>
      <c r="D116" s="416" t="s">
        <v>231</v>
      </c>
      <c r="E116" s="417"/>
      <c r="F116" s="417"/>
      <c r="G116" s="418"/>
      <c r="H116" s="418"/>
      <c r="I116" s="418"/>
      <c r="J116" s="418"/>
      <c r="K116" s="418"/>
      <c r="L116" s="409"/>
      <c r="M116" s="119">
        <v>4</v>
      </c>
      <c r="N116" s="410">
        <f t="shared" si="2"/>
        <v>4.937662017034934E-4</v>
      </c>
    </row>
    <row r="117" spans="3:14" ht="15.95" customHeight="1" x14ac:dyDescent="0.2">
      <c r="C117" s="72"/>
      <c r="D117" s="416" t="s">
        <v>232</v>
      </c>
      <c r="E117" s="417"/>
      <c r="F117" s="417"/>
      <c r="G117" s="418"/>
      <c r="H117" s="418"/>
      <c r="I117" s="418"/>
      <c r="J117" s="418"/>
      <c r="K117" s="418"/>
      <c r="L117" s="409"/>
      <c r="M117" s="119">
        <v>1</v>
      </c>
      <c r="N117" s="410">
        <f t="shared" si="2"/>
        <v>1.2344155042587335E-4</v>
      </c>
    </row>
    <row r="118" spans="3:14" ht="15.95" customHeight="1" x14ac:dyDescent="0.2">
      <c r="C118" s="72"/>
      <c r="D118" s="416" t="s">
        <v>233</v>
      </c>
      <c r="E118" s="417"/>
      <c r="F118" s="417"/>
      <c r="G118" s="418"/>
      <c r="H118" s="418"/>
      <c r="I118" s="418"/>
      <c r="J118" s="418"/>
      <c r="K118" s="418"/>
      <c r="L118" s="409"/>
      <c r="M118" s="119">
        <v>1</v>
      </c>
      <c r="N118" s="410">
        <f t="shared" si="2"/>
        <v>1.2344155042587335E-4</v>
      </c>
    </row>
    <row r="119" spans="3:14" ht="15.95" customHeight="1" x14ac:dyDescent="0.2">
      <c r="C119" s="72"/>
      <c r="D119" s="416" t="s">
        <v>283</v>
      </c>
      <c r="E119" s="417"/>
      <c r="F119" s="417"/>
      <c r="G119" s="418"/>
      <c r="H119" s="418"/>
      <c r="I119" s="418"/>
      <c r="J119" s="418"/>
      <c r="K119" s="418"/>
      <c r="L119" s="409"/>
      <c r="M119" s="119">
        <v>1</v>
      </c>
      <c r="N119" s="438">
        <f t="shared" si="2"/>
        <v>1.2344155042587335E-4</v>
      </c>
    </row>
    <row r="120" spans="3:14" ht="15.95" customHeight="1" x14ac:dyDescent="0.2">
      <c r="C120" s="72"/>
      <c r="D120" s="416" t="s">
        <v>257</v>
      </c>
      <c r="E120" s="417"/>
      <c r="F120" s="417"/>
      <c r="G120" s="418"/>
      <c r="H120" s="418"/>
      <c r="I120" s="418"/>
      <c r="J120" s="418"/>
      <c r="K120" s="418"/>
      <c r="L120" s="409"/>
      <c r="M120" s="119">
        <v>4</v>
      </c>
      <c r="N120" s="438">
        <f t="shared" si="2"/>
        <v>4.937662017034934E-4</v>
      </c>
    </row>
    <row r="121" spans="3:14" ht="15.95" customHeight="1" x14ac:dyDescent="0.2">
      <c r="C121" s="72"/>
      <c r="D121" s="419" t="s">
        <v>234</v>
      </c>
      <c r="E121" s="138"/>
      <c r="F121" s="138"/>
      <c r="G121" s="11"/>
      <c r="H121" s="11"/>
      <c r="I121" s="11"/>
      <c r="J121" s="11"/>
      <c r="K121" s="11"/>
      <c r="L121" s="12"/>
      <c r="M121" s="25">
        <v>7</v>
      </c>
      <c r="N121" s="420">
        <f t="shared" si="2"/>
        <v>8.6409085298111345E-4</v>
      </c>
    </row>
    <row r="122" spans="3:14" ht="15.95" customHeight="1" x14ac:dyDescent="0.2">
      <c r="D122" s="100"/>
      <c r="E122" s="100"/>
      <c r="F122" s="100"/>
      <c r="G122" s="1"/>
      <c r="H122" s="421"/>
    </row>
    <row r="123" spans="3:14" ht="15.95" customHeight="1" x14ac:dyDescent="0.2">
      <c r="D123" s="100"/>
      <c r="E123" s="100"/>
      <c r="F123" s="100"/>
      <c r="G123" s="1"/>
      <c r="H123" s="421"/>
    </row>
    <row r="124" spans="3:14" ht="6.75" customHeight="1" x14ac:dyDescent="0.2">
      <c r="D124" s="100"/>
      <c r="E124" s="100"/>
      <c r="F124" s="100"/>
      <c r="G124" s="1"/>
      <c r="H124" s="421"/>
    </row>
    <row r="125" spans="3:14" ht="15.95" customHeight="1" x14ac:dyDescent="0.2"/>
    <row r="126" spans="3:14" ht="6.95" customHeight="1" x14ac:dyDescent="0.2"/>
    <row r="127" spans="3:14" s="403" customFormat="1" ht="25.5" customHeight="1" x14ac:dyDescent="0.2">
      <c r="D127" s="545"/>
      <c r="E127" s="546"/>
      <c r="F127" s="546"/>
      <c r="G127" s="546"/>
      <c r="H127" s="546"/>
      <c r="I127" s="546"/>
      <c r="J127" s="546"/>
      <c r="K127" s="546"/>
      <c r="L127" s="547"/>
      <c r="M127" s="541" t="s">
        <v>206</v>
      </c>
      <c r="N127" s="70" t="s">
        <v>207</v>
      </c>
    </row>
    <row r="128" spans="3:14" ht="15.95" customHeight="1" x14ac:dyDescent="0.2">
      <c r="C128" s="72"/>
      <c r="D128" s="412" t="s">
        <v>235</v>
      </c>
      <c r="E128" s="413"/>
      <c r="F128" s="413"/>
      <c r="G128" s="481"/>
      <c r="H128" s="481"/>
      <c r="I128" s="481"/>
      <c r="J128" s="481"/>
      <c r="K128" s="482"/>
      <c r="L128" s="481"/>
      <c r="M128" s="489">
        <f>SUM(M129:M135)</f>
        <v>120</v>
      </c>
      <c r="N128" s="422">
        <f t="shared" ref="N128:N141" si="3">M128/$M$142</f>
        <v>1.4812986051104801E-2</v>
      </c>
    </row>
    <row r="129" spans="3:15" ht="15.95" customHeight="1" x14ac:dyDescent="0.2">
      <c r="C129" s="72"/>
      <c r="D129" s="416" t="s">
        <v>236</v>
      </c>
      <c r="E129" s="417"/>
      <c r="F129" s="417"/>
      <c r="G129" s="418"/>
      <c r="H129" s="418"/>
      <c r="I129" s="418"/>
      <c r="J129" s="418"/>
      <c r="K129" s="418"/>
      <c r="L129" s="409"/>
      <c r="M129" s="119">
        <v>6</v>
      </c>
      <c r="N129" s="410">
        <f t="shared" si="3"/>
        <v>7.406493025552401E-4</v>
      </c>
    </row>
    <row r="130" spans="3:15" ht="15.95" customHeight="1" x14ac:dyDescent="0.2">
      <c r="C130" s="72"/>
      <c r="D130" s="416" t="s">
        <v>237</v>
      </c>
      <c r="E130" s="417"/>
      <c r="F130" s="417"/>
      <c r="G130" s="418"/>
      <c r="H130" s="418"/>
      <c r="I130" s="418"/>
      <c r="J130" s="418"/>
      <c r="K130" s="418"/>
      <c r="L130" s="409"/>
      <c r="M130" s="119">
        <v>5</v>
      </c>
      <c r="N130" s="410">
        <f t="shared" si="3"/>
        <v>6.1720775212936675E-4</v>
      </c>
    </row>
    <row r="131" spans="3:15" ht="15.95" customHeight="1" x14ac:dyDescent="0.2">
      <c r="C131" s="72"/>
      <c r="D131" s="416" t="s">
        <v>238</v>
      </c>
      <c r="E131" s="417"/>
      <c r="F131" s="417"/>
      <c r="G131" s="418"/>
      <c r="H131" s="418"/>
      <c r="I131" s="418"/>
      <c r="J131" s="418"/>
      <c r="K131" s="418"/>
      <c r="L131" s="409"/>
      <c r="M131" s="119">
        <v>9</v>
      </c>
      <c r="N131" s="410">
        <f t="shared" si="3"/>
        <v>1.11097395383286E-3</v>
      </c>
      <c r="O131" s="72"/>
    </row>
    <row r="132" spans="3:15" ht="15.95" customHeight="1" x14ac:dyDescent="0.2">
      <c r="C132" s="72"/>
      <c r="D132" s="416" t="s">
        <v>239</v>
      </c>
      <c r="E132" s="417"/>
      <c r="F132" s="417"/>
      <c r="G132" s="418"/>
      <c r="H132" s="418"/>
      <c r="I132" s="418"/>
      <c r="J132" s="418"/>
      <c r="K132" s="418"/>
      <c r="L132" s="409"/>
      <c r="M132" s="119">
        <v>56</v>
      </c>
      <c r="N132" s="410">
        <f t="shared" si="3"/>
        <v>6.9127268238489076E-3</v>
      </c>
    </row>
    <row r="133" spans="3:15" ht="15.95" customHeight="1" x14ac:dyDescent="0.2">
      <c r="C133" s="72"/>
      <c r="D133" s="416" t="s">
        <v>240</v>
      </c>
      <c r="E133" s="417"/>
      <c r="F133" s="417"/>
      <c r="G133" s="418"/>
      <c r="H133" s="418"/>
      <c r="I133" s="418"/>
      <c r="J133" s="418"/>
      <c r="K133" s="418"/>
      <c r="L133" s="409"/>
      <c r="M133" s="119">
        <v>9</v>
      </c>
      <c r="N133" s="410">
        <f t="shared" si="3"/>
        <v>1.11097395383286E-3</v>
      </c>
    </row>
    <row r="134" spans="3:15" ht="15.95" customHeight="1" x14ac:dyDescent="0.2">
      <c r="C134" s="72"/>
      <c r="D134" s="416" t="s">
        <v>241</v>
      </c>
      <c r="E134" s="417"/>
      <c r="F134" s="417"/>
      <c r="G134" s="418"/>
      <c r="H134" s="418"/>
      <c r="I134" s="418"/>
      <c r="J134" s="418"/>
      <c r="K134" s="418"/>
      <c r="L134" s="409"/>
      <c r="M134" s="119">
        <v>8</v>
      </c>
      <c r="N134" s="410">
        <f t="shared" si="3"/>
        <v>9.875324034069868E-4</v>
      </c>
    </row>
    <row r="135" spans="3:15" ht="15.95" customHeight="1" x14ac:dyDescent="0.2">
      <c r="C135" s="72"/>
      <c r="D135" s="416" t="s">
        <v>284</v>
      </c>
      <c r="E135" s="417"/>
      <c r="F135" s="417"/>
      <c r="G135" s="418"/>
      <c r="H135" s="418"/>
      <c r="I135" s="418"/>
      <c r="J135" s="418"/>
      <c r="K135" s="418"/>
      <c r="L135" s="409"/>
      <c r="M135" s="119">
        <v>27</v>
      </c>
      <c r="N135" s="410">
        <f t="shared" si="3"/>
        <v>3.3329218614985803E-3</v>
      </c>
    </row>
    <row r="136" spans="3:15" ht="15.95" customHeight="1" x14ac:dyDescent="0.2">
      <c r="C136" s="72"/>
      <c r="D136" s="412" t="s">
        <v>242</v>
      </c>
      <c r="E136" s="413"/>
      <c r="F136" s="413"/>
      <c r="G136" s="481"/>
      <c r="H136" s="481"/>
      <c r="I136" s="481"/>
      <c r="J136" s="481"/>
      <c r="K136" s="481"/>
      <c r="L136" s="404"/>
      <c r="M136" s="488">
        <f>SUM(M137:M139)</f>
        <v>62</v>
      </c>
      <c r="N136" s="415">
        <f t="shared" si="3"/>
        <v>7.6533761264041475E-3</v>
      </c>
    </row>
    <row r="137" spans="3:15" ht="15.95" customHeight="1" x14ac:dyDescent="0.2">
      <c r="C137" s="72"/>
      <c r="D137" s="416" t="s">
        <v>261</v>
      </c>
      <c r="E137" s="417"/>
      <c r="F137" s="417"/>
      <c r="G137" s="418"/>
      <c r="H137" s="418"/>
      <c r="I137" s="418"/>
      <c r="J137" s="418"/>
      <c r="K137" s="418"/>
      <c r="L137" s="409"/>
      <c r="M137" s="119">
        <v>1</v>
      </c>
      <c r="N137" s="410">
        <f t="shared" si="3"/>
        <v>1.2344155042587335E-4</v>
      </c>
    </row>
    <row r="138" spans="3:15" ht="15.95" customHeight="1" x14ac:dyDescent="0.2">
      <c r="C138" s="72"/>
      <c r="D138" s="416" t="s">
        <v>243</v>
      </c>
      <c r="E138" s="417"/>
      <c r="F138" s="417"/>
      <c r="G138" s="418"/>
      <c r="H138" s="418"/>
      <c r="I138" s="418"/>
      <c r="J138" s="418"/>
      <c r="K138" s="418"/>
      <c r="L138" s="409"/>
      <c r="M138" s="119">
        <v>44</v>
      </c>
      <c r="N138" s="410">
        <f t="shared" si="3"/>
        <v>5.431428218738427E-3</v>
      </c>
    </row>
    <row r="139" spans="3:15" ht="15.95" customHeight="1" x14ac:dyDescent="0.2">
      <c r="C139" s="72"/>
      <c r="D139" s="416" t="s">
        <v>244</v>
      </c>
      <c r="E139" s="417"/>
      <c r="F139" s="417"/>
      <c r="G139" s="418"/>
      <c r="H139" s="418"/>
      <c r="I139" s="418"/>
      <c r="J139" s="418"/>
      <c r="K139" s="418"/>
      <c r="L139" s="409"/>
      <c r="M139" s="119">
        <v>17</v>
      </c>
      <c r="N139" s="410">
        <f t="shared" si="3"/>
        <v>2.0985063572398471E-3</v>
      </c>
    </row>
    <row r="140" spans="3:15" ht="15.95" customHeight="1" x14ac:dyDescent="0.2">
      <c r="C140" s="72"/>
      <c r="D140" s="412" t="s">
        <v>294</v>
      </c>
      <c r="E140" s="413"/>
      <c r="F140" s="556"/>
      <c r="G140" s="557"/>
      <c r="H140" s="557"/>
      <c r="I140" s="557"/>
      <c r="J140" s="557"/>
      <c r="K140" s="481"/>
      <c r="L140" s="404"/>
      <c r="M140" s="488">
        <v>2</v>
      </c>
      <c r="N140" s="415">
        <f t="shared" si="3"/>
        <v>2.468831008517467E-4</v>
      </c>
    </row>
    <row r="141" spans="3:15" ht="15.95" customHeight="1" x14ac:dyDescent="0.2">
      <c r="C141" s="72"/>
      <c r="D141" s="412" t="s">
        <v>290</v>
      </c>
      <c r="E141" s="413"/>
      <c r="F141" s="100"/>
      <c r="G141" s="1"/>
      <c r="H141" s="1"/>
      <c r="I141" s="1"/>
      <c r="J141" s="1"/>
      <c r="K141" s="481"/>
      <c r="L141" s="404"/>
      <c r="M141" s="554">
        <v>1913</v>
      </c>
      <c r="N141" s="415">
        <f t="shared" si="3"/>
        <v>0.2361436859646957</v>
      </c>
    </row>
    <row r="142" spans="3:15" ht="15.95" customHeight="1" x14ac:dyDescent="0.2">
      <c r="D142" s="60"/>
      <c r="E142" s="139"/>
      <c r="F142" s="139"/>
      <c r="G142" s="139"/>
      <c r="H142" s="139"/>
      <c r="I142" s="139"/>
      <c r="J142" s="139"/>
      <c r="K142" s="139"/>
      <c r="L142" s="31" t="s">
        <v>197</v>
      </c>
      <c r="M142" s="43">
        <f>M87+M91+M92+M94+M95+M98+M99+M100+M112+M128+M136+M93+M141+M140</f>
        <v>8101</v>
      </c>
      <c r="N142" s="423">
        <v>1</v>
      </c>
    </row>
    <row r="143" spans="3:15" ht="15.95" customHeight="1" x14ac:dyDescent="0.2">
      <c r="D143" s="17" t="s">
        <v>289</v>
      </c>
      <c r="E143" s="17"/>
      <c r="F143" s="100"/>
    </row>
    <row r="144" spans="3:15" ht="15.95" customHeight="1" x14ac:dyDescent="0.2">
      <c r="D144" s="100"/>
      <c r="E144" s="100"/>
      <c r="F144" s="100"/>
    </row>
    <row r="145" spans="4:6" ht="15.95" customHeight="1" x14ac:dyDescent="0.2">
      <c r="D145" s="100"/>
      <c r="E145" s="100"/>
      <c r="F145" s="100"/>
    </row>
    <row r="146" spans="4:6" ht="15.95" customHeight="1" x14ac:dyDescent="0.2"/>
    <row r="147" spans="4:6" ht="15.95" customHeight="1" x14ac:dyDescent="0.2"/>
    <row r="148" spans="4:6" ht="15.95" customHeight="1" x14ac:dyDescent="0.2"/>
    <row r="149" spans="4:6" ht="15.95" customHeight="1" x14ac:dyDescent="0.2"/>
    <row r="150" spans="4:6" ht="15.95" customHeight="1" x14ac:dyDescent="0.2"/>
    <row r="151" spans="4:6" ht="15.95" customHeight="1" x14ac:dyDescent="0.2"/>
    <row r="152" spans="4:6" ht="15.95" customHeight="1" x14ac:dyDescent="0.2"/>
    <row r="153" spans="4:6" ht="15.95" customHeight="1" x14ac:dyDescent="0.2"/>
    <row r="154" spans="4:6" ht="15.95" customHeight="1" x14ac:dyDescent="0.2"/>
    <row r="155" spans="4:6" ht="15.95" customHeight="1" x14ac:dyDescent="0.2"/>
    <row r="156" spans="4:6" ht="15.95" customHeight="1" x14ac:dyDescent="0.2"/>
    <row r="157" spans="4:6" ht="15.95" customHeight="1" x14ac:dyDescent="0.2"/>
    <row r="158" spans="4:6" ht="15.95" customHeight="1" x14ac:dyDescent="0.2"/>
    <row r="159" spans="4:6" ht="15.95" customHeight="1" x14ac:dyDescent="0.2"/>
    <row r="160" spans="4:6"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row r="289" ht="15.95" customHeight="1" x14ac:dyDescent="0.2"/>
    <row r="290" ht="15.95" customHeight="1" x14ac:dyDescent="0.2"/>
    <row r="291" ht="15.95" customHeight="1" x14ac:dyDescent="0.2"/>
    <row r="292" ht="15.95" customHeight="1" x14ac:dyDescent="0.2"/>
    <row r="293" ht="15.95" customHeight="1" x14ac:dyDescent="0.2"/>
    <row r="294" ht="15.95" customHeight="1" x14ac:dyDescent="0.2"/>
    <row r="295" ht="15.95" customHeight="1" x14ac:dyDescent="0.2"/>
    <row r="296" ht="15.95" customHeight="1" x14ac:dyDescent="0.2"/>
    <row r="297" ht="15.95" customHeight="1" x14ac:dyDescent="0.2"/>
    <row r="298" ht="15.95" customHeight="1" x14ac:dyDescent="0.2"/>
    <row r="299" ht="15.95" customHeight="1" x14ac:dyDescent="0.2"/>
    <row r="300" ht="15.95" customHeight="1" x14ac:dyDescent="0.2"/>
    <row r="301" ht="15.95" customHeight="1" x14ac:dyDescent="0.2"/>
    <row r="302" ht="15.95" customHeight="1" x14ac:dyDescent="0.2"/>
    <row r="303" ht="15.95" customHeight="1" x14ac:dyDescent="0.2"/>
    <row r="304" ht="15.95" customHeight="1" x14ac:dyDescent="0.2"/>
    <row r="305" ht="15.95" customHeight="1" x14ac:dyDescent="0.2"/>
    <row r="306" ht="15.95" customHeight="1" x14ac:dyDescent="0.2"/>
    <row r="307" ht="15.95" customHeight="1" x14ac:dyDescent="0.2"/>
    <row r="308" ht="15.95" customHeight="1" x14ac:dyDescent="0.2"/>
    <row r="309" ht="15.95" customHeight="1" x14ac:dyDescent="0.2"/>
    <row r="310" ht="15.95" customHeight="1" x14ac:dyDescent="0.2"/>
    <row r="311" ht="15.95" customHeight="1" x14ac:dyDescent="0.2"/>
    <row r="312" ht="15.95" customHeight="1" x14ac:dyDescent="0.2"/>
    <row r="313" ht="15.95" customHeight="1" x14ac:dyDescent="0.2"/>
    <row r="314" ht="15.95" customHeight="1" x14ac:dyDescent="0.2"/>
    <row r="315" ht="15.95" customHeight="1" x14ac:dyDescent="0.2"/>
    <row r="316" ht="15.95" customHeight="1" x14ac:dyDescent="0.2"/>
    <row r="317" ht="15.95" customHeight="1" x14ac:dyDescent="0.2"/>
    <row r="318" ht="15.95" customHeight="1" x14ac:dyDescent="0.2"/>
    <row r="319" ht="15.95" customHeight="1" x14ac:dyDescent="0.2"/>
    <row r="320" ht="15.95" customHeight="1" x14ac:dyDescent="0.2"/>
    <row r="321" ht="15.95" customHeight="1" x14ac:dyDescent="0.2"/>
    <row r="322" ht="15.95" customHeight="1" x14ac:dyDescent="0.2"/>
    <row r="323" ht="15.95" customHeight="1" x14ac:dyDescent="0.2"/>
    <row r="324" ht="15.95" customHeight="1" x14ac:dyDescent="0.2"/>
    <row r="325" ht="15.95" customHeight="1" x14ac:dyDescent="0.2"/>
    <row r="326" ht="15.95" customHeight="1" x14ac:dyDescent="0.2"/>
    <row r="327" ht="15.95" customHeight="1" x14ac:dyDescent="0.2"/>
    <row r="328" ht="15.95" customHeight="1" x14ac:dyDescent="0.2"/>
    <row r="329" ht="15.95" customHeight="1" x14ac:dyDescent="0.2"/>
    <row r="330" ht="15.95" customHeight="1" x14ac:dyDescent="0.2"/>
    <row r="331" ht="15.95" customHeight="1" x14ac:dyDescent="0.2"/>
    <row r="332" ht="15.95" customHeight="1" x14ac:dyDescent="0.2"/>
    <row r="333" ht="15.95" customHeight="1" x14ac:dyDescent="0.2"/>
    <row r="334" ht="15.95" customHeight="1" x14ac:dyDescent="0.2"/>
    <row r="335" ht="15.95" customHeight="1" x14ac:dyDescent="0.2"/>
    <row r="336" ht="15.95" customHeight="1" x14ac:dyDescent="0.2"/>
    <row r="337" ht="15.95" customHeight="1" x14ac:dyDescent="0.2"/>
    <row r="338" ht="15.95" customHeight="1" x14ac:dyDescent="0.2"/>
    <row r="339" ht="15.95" customHeight="1" x14ac:dyDescent="0.2"/>
    <row r="340" ht="15.95" customHeight="1" x14ac:dyDescent="0.2"/>
    <row r="341" ht="15.95" customHeight="1" x14ac:dyDescent="0.2"/>
    <row r="342" ht="15.95" customHeight="1" x14ac:dyDescent="0.2"/>
    <row r="343" ht="15.95" customHeight="1" x14ac:dyDescent="0.2"/>
    <row r="344" ht="15.95" customHeight="1" x14ac:dyDescent="0.2"/>
    <row r="345" ht="15.95" customHeight="1" x14ac:dyDescent="0.2"/>
    <row r="346" ht="15.95" customHeight="1" x14ac:dyDescent="0.2"/>
    <row r="347" ht="15.95" customHeight="1" x14ac:dyDescent="0.2"/>
    <row r="348" ht="15.95" customHeight="1" x14ac:dyDescent="0.2"/>
    <row r="349" ht="15.95" customHeight="1" x14ac:dyDescent="0.2"/>
    <row r="350" ht="15.95" customHeight="1" x14ac:dyDescent="0.2"/>
    <row r="351" ht="15.95" customHeight="1" x14ac:dyDescent="0.2"/>
    <row r="352" ht="15.95" customHeight="1" x14ac:dyDescent="0.2"/>
    <row r="353" ht="15.95" customHeight="1" x14ac:dyDescent="0.2"/>
    <row r="354" ht="15.95" customHeight="1" x14ac:dyDescent="0.2"/>
    <row r="355" ht="15.95" customHeight="1" x14ac:dyDescent="0.2"/>
    <row r="356" ht="15.95" customHeight="1" x14ac:dyDescent="0.2"/>
    <row r="357" ht="15.95" customHeight="1" x14ac:dyDescent="0.2"/>
    <row r="358" ht="15.95" customHeight="1" x14ac:dyDescent="0.2"/>
    <row r="359" ht="15.95" customHeight="1" x14ac:dyDescent="0.2"/>
    <row r="360" ht="15.95" customHeight="1" x14ac:dyDescent="0.2"/>
    <row r="361" ht="15.95" customHeight="1" x14ac:dyDescent="0.2"/>
    <row r="362" ht="15.95" customHeight="1" x14ac:dyDescent="0.2"/>
    <row r="363" ht="15.95" customHeight="1" x14ac:dyDescent="0.2"/>
    <row r="364" ht="15.95" customHeight="1" x14ac:dyDescent="0.2"/>
    <row r="365" ht="15.95" customHeight="1" x14ac:dyDescent="0.2"/>
    <row r="366" ht="15.95" customHeight="1" x14ac:dyDescent="0.2"/>
    <row r="367" ht="15.95" customHeight="1" x14ac:dyDescent="0.2"/>
    <row r="368" ht="15.95" customHeight="1" x14ac:dyDescent="0.2"/>
    <row r="369" ht="15.95" customHeight="1" x14ac:dyDescent="0.2"/>
    <row r="370" ht="15.95" customHeight="1" x14ac:dyDescent="0.2"/>
    <row r="371" ht="15.95" customHeight="1" x14ac:dyDescent="0.2"/>
    <row r="372" ht="15.95" customHeight="1" x14ac:dyDescent="0.2"/>
    <row r="373" ht="15.95" customHeight="1" x14ac:dyDescent="0.2"/>
    <row r="374" ht="15.95" customHeight="1" x14ac:dyDescent="0.2"/>
    <row r="375" ht="15.95" customHeight="1" x14ac:dyDescent="0.2"/>
    <row r="376" ht="15.95" customHeight="1" x14ac:dyDescent="0.2"/>
    <row r="377" ht="15.95" customHeight="1" x14ac:dyDescent="0.2"/>
    <row r="378" ht="15.95" customHeight="1" x14ac:dyDescent="0.2"/>
    <row r="379" ht="15.95" customHeight="1" x14ac:dyDescent="0.2"/>
    <row r="380" ht="15.95" customHeight="1" x14ac:dyDescent="0.2"/>
    <row r="381" ht="15.95" customHeight="1" x14ac:dyDescent="0.2"/>
    <row r="382" ht="15.95" customHeight="1" x14ac:dyDescent="0.2"/>
    <row r="383" ht="15.95" customHeight="1" x14ac:dyDescent="0.2"/>
    <row r="384" ht="15.95" customHeight="1" x14ac:dyDescent="0.2"/>
    <row r="385" ht="15.95" customHeight="1" x14ac:dyDescent="0.2"/>
    <row r="386" ht="15.95" customHeight="1" x14ac:dyDescent="0.2"/>
    <row r="387" ht="15.95" customHeight="1" x14ac:dyDescent="0.2"/>
    <row r="388" ht="15.95" customHeight="1" x14ac:dyDescent="0.2"/>
    <row r="389" ht="15.95" customHeight="1" x14ac:dyDescent="0.2"/>
    <row r="390" ht="15.95" customHeight="1" x14ac:dyDescent="0.2"/>
    <row r="391" ht="15.95" customHeight="1" x14ac:dyDescent="0.2"/>
    <row r="392" ht="15.95" customHeight="1" x14ac:dyDescent="0.2"/>
    <row r="393" ht="15.95" customHeight="1" x14ac:dyDescent="0.2"/>
    <row r="394" ht="15.95" customHeight="1" x14ac:dyDescent="0.2"/>
    <row r="395" ht="15.95" customHeight="1" x14ac:dyDescent="0.2"/>
    <row r="396" ht="15.95" customHeight="1" x14ac:dyDescent="0.2"/>
    <row r="397" ht="15.95" customHeight="1" x14ac:dyDescent="0.2"/>
    <row r="398" ht="15.95" customHeight="1" x14ac:dyDescent="0.2"/>
    <row r="399" ht="15.95" customHeight="1" x14ac:dyDescent="0.2"/>
    <row r="400" ht="15.95" customHeight="1" x14ac:dyDescent="0.2"/>
    <row r="401" ht="15.95" customHeight="1" x14ac:dyDescent="0.2"/>
    <row r="402" ht="15.95" customHeight="1" x14ac:dyDescent="0.2"/>
    <row r="403" ht="15.95" customHeight="1" x14ac:dyDescent="0.2"/>
    <row r="404" ht="15.95" customHeight="1" x14ac:dyDescent="0.2"/>
    <row r="405" ht="15.95" customHeight="1" x14ac:dyDescent="0.2"/>
    <row r="406" ht="15.95" customHeight="1" x14ac:dyDescent="0.2"/>
    <row r="407" ht="15.95" customHeight="1" x14ac:dyDescent="0.2"/>
    <row r="408" ht="15.95" customHeight="1" x14ac:dyDescent="0.2"/>
    <row r="409" ht="15.95" customHeight="1" x14ac:dyDescent="0.2"/>
    <row r="410" ht="15.95" customHeight="1" x14ac:dyDescent="0.2"/>
    <row r="411" ht="15.95" customHeight="1" x14ac:dyDescent="0.2"/>
    <row r="412" ht="15.95" customHeight="1" x14ac:dyDescent="0.2"/>
    <row r="413" ht="15.95" customHeight="1" x14ac:dyDescent="0.2"/>
    <row r="414" ht="15.95" customHeight="1" x14ac:dyDescent="0.2"/>
    <row r="415" ht="15.95" customHeight="1" x14ac:dyDescent="0.2"/>
    <row r="416" ht="15.95" customHeight="1" x14ac:dyDescent="0.2"/>
    <row r="417" ht="15.95" customHeight="1" x14ac:dyDescent="0.2"/>
    <row r="418" ht="15.95" customHeight="1" x14ac:dyDescent="0.2"/>
    <row r="419" ht="15.95" customHeight="1" x14ac:dyDescent="0.2"/>
    <row r="420" ht="15.95" customHeight="1" x14ac:dyDescent="0.2"/>
    <row r="421" ht="15.95" customHeight="1" x14ac:dyDescent="0.2"/>
    <row r="422" ht="15.95" customHeight="1" x14ac:dyDescent="0.2"/>
    <row r="423" ht="15.95" customHeight="1" x14ac:dyDescent="0.2"/>
    <row r="424" ht="15.95" customHeight="1" x14ac:dyDescent="0.2"/>
    <row r="425" ht="15.95" customHeight="1" x14ac:dyDescent="0.2"/>
    <row r="426" ht="15.95" customHeight="1" x14ac:dyDescent="0.2"/>
    <row r="427" ht="15.95" customHeight="1" x14ac:dyDescent="0.2"/>
    <row r="428" ht="15.95" customHeight="1" x14ac:dyDescent="0.2"/>
    <row r="429" ht="15.95" customHeight="1" x14ac:dyDescent="0.2"/>
    <row r="430" ht="15.95" customHeight="1" x14ac:dyDescent="0.2"/>
    <row r="431" ht="15.95" customHeight="1" x14ac:dyDescent="0.2"/>
    <row r="432" ht="15.95" customHeight="1" x14ac:dyDescent="0.2"/>
    <row r="433" ht="15.95" customHeight="1" x14ac:dyDescent="0.2"/>
    <row r="434" ht="15.95" customHeight="1" x14ac:dyDescent="0.2"/>
    <row r="435" ht="15.95" customHeight="1" x14ac:dyDescent="0.2"/>
    <row r="436" ht="15.95" customHeight="1" x14ac:dyDescent="0.2"/>
    <row r="437" ht="15.95" customHeight="1" x14ac:dyDescent="0.2"/>
  </sheetData>
  <pageMargins left="0.6692913385826772" right="0.47244094488188981" top="0.39370078740157483" bottom="0.6692913385826772" header="0" footer="0"/>
  <pageSetup paperSize="9" fitToHeight="0" orientation="portrait" r:id="rId1"/>
  <headerFooter alignWithMargins="0"/>
  <rowBreaks count="3" manualBreakCount="3">
    <brk id="40" min="2" max="16" man="1"/>
    <brk id="81" min="2" max="16" man="1"/>
    <brk id="122" min="2" max="1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P45"/>
  <sheetViews>
    <sheetView showGridLines="0" zoomScaleNormal="100" workbookViewId="0"/>
  </sheetViews>
  <sheetFormatPr baseColWidth="10" defaultColWidth="9.140625" defaultRowHeight="12" x14ac:dyDescent="0.2"/>
  <cols>
    <col min="1" max="1" width="11.42578125" style="2" customWidth="1"/>
    <col min="2" max="2" width="5.7109375" style="2" customWidth="1"/>
    <col min="3" max="3" width="4.42578125" style="2" customWidth="1"/>
    <col min="4" max="4" width="22.7109375" style="2" customWidth="1"/>
    <col min="5" max="11" width="9.140625" style="2" customWidth="1"/>
    <col min="12" max="12" width="8.28515625" style="2" customWidth="1"/>
    <col min="13" max="13" width="8.7109375" style="2" customWidth="1"/>
    <col min="14" max="16384" width="9.140625" style="2"/>
  </cols>
  <sheetData>
    <row r="1" spans="1:13" ht="15.95" customHeight="1" x14ac:dyDescent="0.2">
      <c r="A1" s="2" t="s">
        <v>101</v>
      </c>
      <c r="B1" s="1"/>
      <c r="C1" s="1"/>
      <c r="D1" s="1"/>
      <c r="E1" s="1"/>
      <c r="F1" s="1"/>
      <c r="G1" s="1"/>
      <c r="H1" s="1"/>
      <c r="I1" s="1"/>
      <c r="J1" s="1"/>
      <c r="K1" s="1"/>
      <c r="L1" s="1"/>
      <c r="M1" s="1"/>
    </row>
    <row r="2" spans="1:13" ht="12" customHeight="1" x14ac:dyDescent="0.2">
      <c r="B2" s="1"/>
      <c r="C2" s="3"/>
      <c r="D2" s="3"/>
      <c r="E2" s="3"/>
      <c r="F2" s="3"/>
      <c r="G2" s="3"/>
      <c r="H2" s="3"/>
      <c r="I2" s="3"/>
      <c r="J2" s="3"/>
      <c r="K2" s="3"/>
      <c r="L2" s="3"/>
      <c r="M2" s="1"/>
    </row>
    <row r="3" spans="1:13" ht="12" customHeight="1" x14ac:dyDescent="0.2">
      <c r="B3" s="1"/>
      <c r="C3" s="3"/>
      <c r="D3" s="3"/>
      <c r="E3" s="3"/>
      <c r="F3" s="3"/>
      <c r="G3" s="3"/>
      <c r="H3" s="3"/>
      <c r="I3" s="3"/>
      <c r="J3" s="3"/>
      <c r="K3" s="3"/>
      <c r="L3" s="3"/>
      <c r="M3" s="1"/>
    </row>
    <row r="4" spans="1:13" ht="12" customHeight="1" x14ac:dyDescent="0.2">
      <c r="B4" s="1"/>
      <c r="C4" s="3"/>
      <c r="D4" s="3"/>
      <c r="E4" s="3"/>
      <c r="F4" s="3"/>
      <c r="G4" s="3"/>
      <c r="H4" s="3"/>
      <c r="I4" s="3"/>
      <c r="J4" s="3"/>
      <c r="K4" s="3"/>
      <c r="L4" s="3"/>
      <c r="M4" s="1"/>
    </row>
    <row r="5" spans="1:13" ht="24" customHeight="1" x14ac:dyDescent="0.2"/>
    <row r="6" spans="1:13" ht="18" customHeight="1" x14ac:dyDescent="0.2">
      <c r="C6" s="8" t="s">
        <v>0</v>
      </c>
      <c r="D6" s="8"/>
    </row>
    <row r="7" spans="1:13" ht="18" customHeight="1" x14ac:dyDescent="0.2">
      <c r="C7" s="10" t="s">
        <v>255</v>
      </c>
      <c r="D7" s="10"/>
    </row>
    <row r="8" spans="1:13" ht="15.95" customHeight="1" x14ac:dyDescent="0.2">
      <c r="C8" s="10"/>
      <c r="D8" s="10"/>
    </row>
    <row r="9" spans="1:13" ht="15.95" customHeight="1" x14ac:dyDescent="0.2">
      <c r="C9" s="4" t="s">
        <v>248</v>
      </c>
      <c r="D9" s="4"/>
    </row>
    <row r="10" spans="1:13" ht="6.95" customHeight="1" x14ac:dyDescent="0.2">
      <c r="C10" s="4"/>
      <c r="D10" s="4"/>
    </row>
    <row r="11" spans="1:13" ht="15.95" customHeight="1" x14ac:dyDescent="0.2">
      <c r="B11" s="72"/>
    </row>
    <row r="12" spans="1:13" ht="15.95" customHeight="1" x14ac:dyDescent="0.2"/>
    <row r="13" spans="1:13" ht="6.95" customHeight="1" x14ac:dyDescent="0.2"/>
    <row r="14" spans="1:13" ht="18" customHeight="1" x14ac:dyDescent="0.2">
      <c r="D14" s="32"/>
      <c r="E14" s="15" t="s">
        <v>9</v>
      </c>
      <c r="F14" s="14"/>
      <c r="G14" s="15"/>
      <c r="H14" s="631" t="s">
        <v>10</v>
      </c>
      <c r="I14" s="629"/>
      <c r="J14" s="630"/>
      <c r="K14" s="629" t="s">
        <v>16</v>
      </c>
      <c r="L14" s="629"/>
      <c r="M14" s="630"/>
    </row>
    <row r="15" spans="1:13" ht="18" customHeight="1" x14ac:dyDescent="0.2">
      <c r="D15" s="26"/>
      <c r="E15" s="16" t="s">
        <v>18</v>
      </c>
      <c r="F15" s="16" t="s">
        <v>19</v>
      </c>
      <c r="G15" s="92" t="s">
        <v>16</v>
      </c>
      <c r="H15" s="16" t="s">
        <v>18</v>
      </c>
      <c r="I15" s="16" t="s">
        <v>19</v>
      </c>
      <c r="J15" s="92" t="s">
        <v>16</v>
      </c>
      <c r="K15" s="16" t="s">
        <v>18</v>
      </c>
      <c r="L15" s="16" t="s">
        <v>19</v>
      </c>
      <c r="M15" s="92" t="s">
        <v>16</v>
      </c>
    </row>
    <row r="16" spans="1:13" ht="15.95" customHeight="1" x14ac:dyDescent="0.2">
      <c r="B16" s="86"/>
      <c r="D16" s="34" t="s">
        <v>20</v>
      </c>
      <c r="E16" s="18">
        <v>2</v>
      </c>
      <c r="F16" s="18">
        <v>1</v>
      </c>
      <c r="G16" s="93">
        <f>E16+F16</f>
        <v>3</v>
      </c>
      <c r="H16" s="18">
        <v>4</v>
      </c>
      <c r="I16" s="18">
        <v>0</v>
      </c>
      <c r="J16" s="93">
        <f>H16+I16</f>
        <v>4</v>
      </c>
      <c r="K16" s="80">
        <f>E16+H16</f>
        <v>6</v>
      </c>
      <c r="L16" s="80">
        <f>F16+I16</f>
        <v>1</v>
      </c>
      <c r="M16" s="96">
        <f>K16+L16</f>
        <v>7</v>
      </c>
    </row>
    <row r="17" spans="4:16" ht="15.95" customHeight="1" x14ac:dyDescent="0.2">
      <c r="D17" s="122" t="s">
        <v>28</v>
      </c>
      <c r="E17" s="123">
        <v>15</v>
      </c>
      <c r="F17" s="123">
        <v>7</v>
      </c>
      <c r="G17" s="95">
        <f>E17+F17</f>
        <v>22</v>
      </c>
      <c r="H17" s="123">
        <v>8</v>
      </c>
      <c r="I17" s="123">
        <v>3</v>
      </c>
      <c r="J17" s="95">
        <f>H17+I17</f>
        <v>11</v>
      </c>
      <c r="K17" s="124">
        <f>E17+H17</f>
        <v>23</v>
      </c>
      <c r="L17" s="124">
        <f>F17+I17</f>
        <v>10</v>
      </c>
      <c r="M17" s="125">
        <f>K17+L17</f>
        <v>33</v>
      </c>
    </row>
    <row r="18" spans="4:16" ht="15.95" customHeight="1" x14ac:dyDescent="0.2">
      <c r="D18" s="126" t="s">
        <v>21</v>
      </c>
      <c r="E18" s="105">
        <v>99</v>
      </c>
      <c r="F18" s="105">
        <v>32</v>
      </c>
      <c r="G18" s="95">
        <f>E18+F18</f>
        <v>131</v>
      </c>
      <c r="H18" s="105">
        <v>20</v>
      </c>
      <c r="I18" s="105">
        <v>3</v>
      </c>
      <c r="J18" s="95">
        <f t="shared" ref="J18:J25" si="0">H18+I18</f>
        <v>23</v>
      </c>
      <c r="K18" s="124">
        <f t="shared" ref="K18:K25" si="1">E18+H18</f>
        <v>119</v>
      </c>
      <c r="L18" s="124">
        <f t="shared" ref="L18:L25" si="2">F18+I18</f>
        <v>35</v>
      </c>
      <c r="M18" s="125">
        <f t="shared" ref="M18:M25" si="3">K18+L18</f>
        <v>154</v>
      </c>
    </row>
    <row r="19" spans="4:16" ht="15.95" customHeight="1" x14ac:dyDescent="0.2">
      <c r="D19" s="126" t="s">
        <v>22</v>
      </c>
      <c r="E19" s="105">
        <v>235</v>
      </c>
      <c r="F19" s="105">
        <v>159</v>
      </c>
      <c r="G19" s="95">
        <f>E19+F19</f>
        <v>394</v>
      </c>
      <c r="H19" s="105">
        <v>22</v>
      </c>
      <c r="I19" s="105">
        <v>8</v>
      </c>
      <c r="J19" s="95">
        <f t="shared" si="0"/>
        <v>30</v>
      </c>
      <c r="K19" s="124">
        <f t="shared" si="1"/>
        <v>257</v>
      </c>
      <c r="L19" s="124">
        <f t="shared" si="2"/>
        <v>167</v>
      </c>
      <c r="M19" s="125">
        <f t="shared" si="3"/>
        <v>424</v>
      </c>
      <c r="P19" s="72"/>
    </row>
    <row r="20" spans="4:16" ht="15.95" customHeight="1" x14ac:dyDescent="0.2">
      <c r="D20" s="126" t="s">
        <v>23</v>
      </c>
      <c r="E20" s="105">
        <v>309</v>
      </c>
      <c r="F20" s="105">
        <v>333</v>
      </c>
      <c r="G20" s="95">
        <f t="shared" ref="G20:G25" si="4">E20+F20</f>
        <v>642</v>
      </c>
      <c r="H20" s="105">
        <v>19</v>
      </c>
      <c r="I20" s="105">
        <v>17</v>
      </c>
      <c r="J20" s="95">
        <f t="shared" si="0"/>
        <v>36</v>
      </c>
      <c r="K20" s="124">
        <f t="shared" si="1"/>
        <v>328</v>
      </c>
      <c r="L20" s="124">
        <f t="shared" si="2"/>
        <v>350</v>
      </c>
      <c r="M20" s="125">
        <f t="shared" si="3"/>
        <v>678</v>
      </c>
    </row>
    <row r="21" spans="4:16" ht="15.95" customHeight="1" x14ac:dyDescent="0.2">
      <c r="D21" s="126" t="s">
        <v>24</v>
      </c>
      <c r="E21" s="105">
        <v>403</v>
      </c>
      <c r="F21" s="105">
        <v>271</v>
      </c>
      <c r="G21" s="95">
        <f t="shared" si="4"/>
        <v>674</v>
      </c>
      <c r="H21" s="105">
        <v>37</v>
      </c>
      <c r="I21" s="105">
        <v>17</v>
      </c>
      <c r="J21" s="95">
        <f t="shared" si="0"/>
        <v>54</v>
      </c>
      <c r="K21" s="124">
        <f t="shared" si="1"/>
        <v>440</v>
      </c>
      <c r="L21" s="124">
        <f t="shared" si="2"/>
        <v>288</v>
      </c>
      <c r="M21" s="125">
        <f t="shared" si="3"/>
        <v>728</v>
      </c>
    </row>
    <row r="22" spans="4:16" ht="15.95" customHeight="1" x14ac:dyDescent="0.2">
      <c r="D22" s="126" t="s">
        <v>25</v>
      </c>
      <c r="E22" s="105">
        <v>320</v>
      </c>
      <c r="F22" s="105">
        <v>94</v>
      </c>
      <c r="G22" s="95">
        <f t="shared" si="4"/>
        <v>414</v>
      </c>
      <c r="H22" s="105">
        <v>46</v>
      </c>
      <c r="I22" s="105">
        <v>10</v>
      </c>
      <c r="J22" s="95">
        <f t="shared" si="0"/>
        <v>56</v>
      </c>
      <c r="K22" s="124">
        <f t="shared" si="1"/>
        <v>366</v>
      </c>
      <c r="L22" s="124">
        <f t="shared" si="2"/>
        <v>104</v>
      </c>
      <c r="M22" s="125">
        <f t="shared" si="3"/>
        <v>470</v>
      </c>
    </row>
    <row r="23" spans="4:16" ht="15.95" customHeight="1" x14ac:dyDescent="0.2">
      <c r="D23" s="126" t="s">
        <v>26</v>
      </c>
      <c r="E23" s="105">
        <v>115</v>
      </c>
      <c r="F23" s="105">
        <v>19</v>
      </c>
      <c r="G23" s="95">
        <f t="shared" si="4"/>
        <v>134</v>
      </c>
      <c r="H23" s="105">
        <v>28</v>
      </c>
      <c r="I23" s="105">
        <v>1</v>
      </c>
      <c r="J23" s="95">
        <f t="shared" si="0"/>
        <v>29</v>
      </c>
      <c r="K23" s="124">
        <f t="shared" si="1"/>
        <v>143</v>
      </c>
      <c r="L23" s="124">
        <f t="shared" si="2"/>
        <v>20</v>
      </c>
      <c r="M23" s="125">
        <f t="shared" si="3"/>
        <v>163</v>
      </c>
    </row>
    <row r="24" spans="4:16" ht="15.95" customHeight="1" x14ac:dyDescent="0.2">
      <c r="D24" s="126" t="s">
        <v>27</v>
      </c>
      <c r="E24" s="105">
        <v>73</v>
      </c>
      <c r="F24" s="105">
        <v>1</v>
      </c>
      <c r="G24" s="95">
        <f t="shared" si="4"/>
        <v>74</v>
      </c>
      <c r="H24" s="105">
        <v>20</v>
      </c>
      <c r="I24" s="105">
        <v>0</v>
      </c>
      <c r="J24" s="95">
        <f t="shared" si="0"/>
        <v>20</v>
      </c>
      <c r="K24" s="124">
        <f t="shared" si="1"/>
        <v>93</v>
      </c>
      <c r="L24" s="124">
        <f t="shared" si="2"/>
        <v>1</v>
      </c>
      <c r="M24" s="125">
        <f t="shared" si="3"/>
        <v>94</v>
      </c>
    </row>
    <row r="25" spans="4:16" ht="15.95" customHeight="1" x14ac:dyDescent="0.2">
      <c r="D25" s="121" t="s">
        <v>98</v>
      </c>
      <c r="E25" s="20">
        <v>0</v>
      </c>
      <c r="F25" s="20">
        <v>0</v>
      </c>
      <c r="G25" s="95">
        <f t="shared" si="4"/>
        <v>0</v>
      </c>
      <c r="H25" s="20">
        <v>0</v>
      </c>
      <c r="I25" s="20">
        <v>0</v>
      </c>
      <c r="J25" s="95">
        <f t="shared" si="0"/>
        <v>0</v>
      </c>
      <c r="K25" s="124">
        <f t="shared" si="1"/>
        <v>0</v>
      </c>
      <c r="L25" s="124">
        <f t="shared" si="2"/>
        <v>0</v>
      </c>
      <c r="M25" s="125">
        <f t="shared" si="3"/>
        <v>0</v>
      </c>
    </row>
    <row r="26" spans="4:16" ht="15.95" customHeight="1" x14ac:dyDescent="0.2">
      <c r="D26" s="29" t="s">
        <v>17</v>
      </c>
      <c r="E26" s="23">
        <f>SUM(E16:E25)</f>
        <v>1571</v>
      </c>
      <c r="F26" s="23">
        <f>SUM(F16:F25)</f>
        <v>917</v>
      </c>
      <c r="G26" s="94">
        <f t="shared" ref="G26:M26" si="5">SUM(G16:G25)</f>
        <v>2488</v>
      </c>
      <c r="H26" s="23">
        <f t="shared" si="5"/>
        <v>204</v>
      </c>
      <c r="I26" s="23">
        <f t="shared" si="5"/>
        <v>59</v>
      </c>
      <c r="J26" s="94">
        <f>H26+I26</f>
        <v>263</v>
      </c>
      <c r="K26" s="23">
        <f t="shared" si="5"/>
        <v>1775</v>
      </c>
      <c r="L26" s="23">
        <f t="shared" si="5"/>
        <v>976</v>
      </c>
      <c r="M26" s="94">
        <f t="shared" si="5"/>
        <v>2751</v>
      </c>
    </row>
    <row r="27" spans="4:16" ht="15.95" customHeight="1" x14ac:dyDescent="0.2">
      <c r="D27" s="35" t="s">
        <v>168</v>
      </c>
    </row>
    <row r="28" spans="4:16" ht="15.95" customHeight="1" x14ac:dyDescent="0.2"/>
    <row r="29" spans="4:16" ht="15.95" customHeight="1" x14ac:dyDescent="0.2"/>
    <row r="30" spans="4:16" ht="15.95" customHeight="1" x14ac:dyDescent="0.2"/>
    <row r="31" spans="4:16" ht="15.95" customHeight="1" x14ac:dyDescent="0.2"/>
    <row r="32" spans="4:16" ht="15.95" customHeight="1" x14ac:dyDescent="0.2"/>
    <row r="33" ht="15.95" customHeight="1" x14ac:dyDescent="0.2"/>
    <row r="34" ht="15.95" customHeight="1" x14ac:dyDescent="0.2"/>
    <row r="35" ht="15.95" customHeight="1" x14ac:dyDescent="0.2"/>
    <row r="36" ht="15.95" customHeight="1" x14ac:dyDescent="0.2"/>
    <row r="37" ht="15.95" customHeight="1" x14ac:dyDescent="0.2"/>
    <row r="38" ht="15.95" customHeight="1" x14ac:dyDescent="0.2"/>
    <row r="39" ht="15.95" customHeight="1" x14ac:dyDescent="0.2"/>
    <row r="40" ht="15.95" customHeight="1" x14ac:dyDescent="0.2"/>
    <row r="41" ht="15.95" customHeight="1" x14ac:dyDescent="0.2"/>
    <row r="42" ht="15.95" customHeight="1" x14ac:dyDescent="0.2"/>
    <row r="43" ht="15.95" customHeight="1" x14ac:dyDescent="0.2"/>
    <row r="44" ht="15.95" customHeight="1" x14ac:dyDescent="0.2"/>
    <row r="45" ht="15.95" customHeight="1" x14ac:dyDescent="0.2"/>
  </sheetData>
  <mergeCells count="2">
    <mergeCell ref="K14:M14"/>
    <mergeCell ref="H14:J14"/>
  </mergeCells>
  <phoneticPr fontId="0" type="noConversion"/>
  <pageMargins left="0.39370078740157483" right="0.6692913385826772" top="0.6692913385826772" bottom="0.47244094488188981" header="0" footer="0"/>
  <pageSetup paperSize="9" fitToHeight="0"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P288"/>
  <sheetViews>
    <sheetView showGridLines="0" zoomScaleNormal="100" workbookViewId="0"/>
  </sheetViews>
  <sheetFormatPr baseColWidth="10" defaultColWidth="9.140625" defaultRowHeight="12" x14ac:dyDescent="0.2"/>
  <cols>
    <col min="1" max="1" width="11.42578125" style="2" customWidth="1"/>
    <col min="2" max="2" width="5.7109375" style="2" customWidth="1"/>
    <col min="3" max="3" width="4.42578125" style="2" customWidth="1"/>
    <col min="4" max="4" width="24" style="2" customWidth="1"/>
    <col min="5" max="7" width="9.7109375" style="2" customWidth="1"/>
    <col min="8" max="10" width="9.140625" style="2" customWidth="1"/>
    <col min="11" max="11" width="5.28515625" style="2" customWidth="1"/>
    <col min="12" max="12" width="8.28515625" style="2" customWidth="1"/>
    <col min="13" max="13" width="8.7109375" style="2" customWidth="1"/>
    <col min="14" max="16384" width="9.140625" style="2"/>
  </cols>
  <sheetData>
    <row r="1" spans="2:13" ht="15.95" customHeight="1" x14ac:dyDescent="0.2">
      <c r="B1" s="1"/>
      <c r="C1" s="1"/>
      <c r="D1" s="1"/>
      <c r="E1" s="1"/>
      <c r="F1" s="1"/>
      <c r="G1" s="1"/>
      <c r="H1" s="1"/>
      <c r="I1" s="1"/>
      <c r="J1" s="1"/>
      <c r="K1" s="1"/>
      <c r="L1" s="1"/>
      <c r="M1" s="1"/>
    </row>
    <row r="2" spans="2:13" ht="12" customHeight="1" x14ac:dyDescent="0.2">
      <c r="B2" s="1"/>
      <c r="C2" s="3"/>
      <c r="D2" s="3"/>
      <c r="E2" s="3"/>
      <c r="F2" s="3"/>
      <c r="G2" s="3"/>
      <c r="H2" s="3"/>
      <c r="I2" s="3"/>
      <c r="J2" s="3"/>
      <c r="K2" s="3"/>
      <c r="L2" s="3"/>
      <c r="M2" s="1"/>
    </row>
    <row r="3" spans="2:13" ht="12" customHeight="1" x14ac:dyDescent="0.2">
      <c r="B3" s="1"/>
      <c r="C3" s="3"/>
      <c r="D3" s="3"/>
      <c r="E3" s="3"/>
      <c r="F3" s="3"/>
      <c r="G3" s="3"/>
      <c r="H3" s="3"/>
      <c r="I3" s="3"/>
      <c r="J3" s="3"/>
      <c r="K3" s="3"/>
      <c r="L3" s="3"/>
      <c r="M3" s="1"/>
    </row>
    <row r="4" spans="2:13" ht="12" customHeight="1" x14ac:dyDescent="0.2">
      <c r="B4" s="1"/>
      <c r="C4" s="3"/>
      <c r="D4" s="3"/>
      <c r="E4" s="3"/>
      <c r="F4" s="3"/>
      <c r="G4" s="3"/>
      <c r="H4" s="3"/>
      <c r="I4" s="3"/>
      <c r="J4" s="3"/>
      <c r="K4" s="3"/>
      <c r="L4" s="3"/>
      <c r="M4" s="1"/>
    </row>
    <row r="5" spans="2:13" ht="24" customHeight="1" x14ac:dyDescent="0.2"/>
    <row r="6" spans="2:13" ht="18" customHeight="1" x14ac:dyDescent="0.2">
      <c r="C6" s="8" t="s">
        <v>0</v>
      </c>
      <c r="D6" s="8"/>
    </row>
    <row r="7" spans="2:13" ht="18" customHeight="1" x14ac:dyDescent="0.2">
      <c r="C7" s="10" t="s">
        <v>255</v>
      </c>
      <c r="D7" s="10"/>
    </row>
    <row r="8" spans="2:13" ht="15.95" customHeight="1" x14ac:dyDescent="0.2">
      <c r="C8" s="10"/>
      <c r="D8" s="10"/>
    </row>
    <row r="9" spans="2:13" ht="15.95" customHeight="1" x14ac:dyDescent="0.2">
      <c r="C9" s="4" t="s">
        <v>250</v>
      </c>
    </row>
    <row r="10" spans="2:13" ht="6.95" customHeight="1" x14ac:dyDescent="0.2">
      <c r="C10" s="4"/>
    </row>
    <row r="11" spans="2:13" ht="15.95" customHeight="1" x14ac:dyDescent="0.2">
      <c r="B11" s="72"/>
    </row>
    <row r="12" spans="2:13" ht="15.95" customHeight="1" x14ac:dyDescent="0.2"/>
    <row r="13" spans="2:13" ht="6.95" customHeight="1" x14ac:dyDescent="0.2"/>
    <row r="14" spans="2:13" ht="18" customHeight="1" x14ac:dyDescent="0.2">
      <c r="B14" s="72"/>
      <c r="D14" s="37" t="s">
        <v>29</v>
      </c>
      <c r="E14" s="37" t="s">
        <v>9</v>
      </c>
      <c r="F14" s="37" t="s">
        <v>10</v>
      </c>
      <c r="G14" s="37" t="s">
        <v>16</v>
      </c>
    </row>
    <row r="15" spans="2:13" ht="15.95" customHeight="1" x14ac:dyDescent="0.2">
      <c r="B15" s="72"/>
      <c r="D15" s="110" t="s">
        <v>202</v>
      </c>
      <c r="E15" s="127">
        <v>2204</v>
      </c>
      <c r="F15" s="127">
        <v>112</v>
      </c>
      <c r="G15" s="128">
        <f t="shared" ref="G15:G20" si="0">E15+F15</f>
        <v>2316</v>
      </c>
    </row>
    <row r="16" spans="2:13" ht="15.95" customHeight="1" x14ac:dyDescent="0.2">
      <c r="B16" s="72"/>
      <c r="D16" s="119" t="s">
        <v>203</v>
      </c>
      <c r="E16" s="130">
        <v>141</v>
      </c>
      <c r="F16" s="131">
        <v>133</v>
      </c>
      <c r="G16" s="83">
        <f t="shared" si="0"/>
        <v>274</v>
      </c>
      <c r="I16" s="72"/>
    </row>
    <row r="17" spans="2:11" ht="15.95" customHeight="1" x14ac:dyDescent="0.2">
      <c r="B17" s="72"/>
      <c r="D17" s="119" t="s">
        <v>30</v>
      </c>
      <c r="E17" s="130">
        <v>116</v>
      </c>
      <c r="F17" s="131">
        <v>13</v>
      </c>
      <c r="G17" s="83">
        <f t="shared" si="0"/>
        <v>129</v>
      </c>
      <c r="I17" s="72"/>
    </row>
    <row r="18" spans="2:11" ht="15.95" customHeight="1" x14ac:dyDescent="0.2">
      <c r="B18" s="72"/>
      <c r="D18" s="119" t="s">
        <v>295</v>
      </c>
      <c r="E18" s="130">
        <v>18</v>
      </c>
      <c r="F18" s="131">
        <v>3</v>
      </c>
      <c r="G18" s="83">
        <f t="shared" si="0"/>
        <v>21</v>
      </c>
      <c r="I18" s="72"/>
    </row>
    <row r="19" spans="2:11" ht="15.95" customHeight="1" x14ac:dyDescent="0.2">
      <c r="B19" s="72"/>
      <c r="D19" s="25" t="s">
        <v>264</v>
      </c>
      <c r="E19" s="84">
        <v>9</v>
      </c>
      <c r="F19" s="84">
        <v>2</v>
      </c>
      <c r="G19" s="81">
        <f t="shared" si="0"/>
        <v>11</v>
      </c>
    </row>
    <row r="20" spans="2:11" ht="15.95" customHeight="1" x14ac:dyDescent="0.2">
      <c r="B20" s="72"/>
      <c r="D20" s="29" t="s">
        <v>3</v>
      </c>
      <c r="E20" s="23">
        <f>SUM(E15:E19)</f>
        <v>2488</v>
      </c>
      <c r="F20" s="23">
        <f>SUM(F15:F19)</f>
        <v>263</v>
      </c>
      <c r="G20" s="23">
        <f t="shared" si="0"/>
        <v>2751</v>
      </c>
    </row>
    <row r="21" spans="2:11" ht="15.95" customHeight="1" x14ac:dyDescent="0.2">
      <c r="D21" s="35" t="s">
        <v>168</v>
      </c>
    </row>
    <row r="22" spans="2:11" ht="15.95" customHeight="1" x14ac:dyDescent="0.2"/>
    <row r="23" spans="2:11" ht="15.95" customHeight="1" x14ac:dyDescent="0.2"/>
    <row r="24" spans="2:11" ht="15.95" customHeight="1" x14ac:dyDescent="0.2">
      <c r="B24" s="72"/>
    </row>
    <row r="25" spans="2:11" ht="15.95" customHeight="1" x14ac:dyDescent="0.2"/>
    <row r="26" spans="2:11" ht="6.95" customHeight="1" x14ac:dyDescent="0.2"/>
    <row r="27" spans="2:11" ht="18" customHeight="1" x14ac:dyDescent="0.2">
      <c r="D27" s="38"/>
      <c r="E27" s="37" t="s">
        <v>9</v>
      </c>
      <c r="F27" s="37" t="s">
        <v>145</v>
      </c>
      <c r="G27" s="37" t="s">
        <v>10</v>
      </c>
      <c r="H27" s="37" t="s">
        <v>149</v>
      </c>
      <c r="I27" s="37" t="s">
        <v>16</v>
      </c>
    </row>
    <row r="28" spans="2:11" ht="15.95" customHeight="1" x14ac:dyDescent="0.2">
      <c r="B28" s="72"/>
      <c r="D28" s="33" t="s">
        <v>31</v>
      </c>
      <c r="E28" s="21">
        <v>2361</v>
      </c>
      <c r="F28" s="21">
        <v>127</v>
      </c>
      <c r="G28" s="21">
        <v>228</v>
      </c>
      <c r="H28" s="21">
        <v>35</v>
      </c>
      <c r="I28" s="22">
        <f>E28+F28+G28+H28</f>
        <v>2751</v>
      </c>
      <c r="K28" s="72"/>
    </row>
    <row r="29" spans="2:11" ht="15.95" customHeight="1" x14ac:dyDescent="0.2">
      <c r="D29" s="35" t="s">
        <v>168</v>
      </c>
    </row>
    <row r="30" spans="2:11" ht="15.95" customHeight="1" x14ac:dyDescent="0.2"/>
    <row r="31" spans="2:11" ht="15.95" customHeight="1" x14ac:dyDescent="0.2"/>
    <row r="32" spans="2:11" ht="15.95" customHeight="1" x14ac:dyDescent="0.2"/>
    <row r="33" spans="2:9" ht="15.95" customHeight="1" x14ac:dyDescent="0.2"/>
    <row r="34" spans="2:9" ht="6.95" customHeight="1" x14ac:dyDescent="0.2"/>
    <row r="35" spans="2:9" ht="18" customHeight="1" x14ac:dyDescent="0.2">
      <c r="D35" s="37" t="s">
        <v>32</v>
      </c>
      <c r="E35" s="37" t="s">
        <v>9</v>
      </c>
      <c r="F35" s="37" t="s">
        <v>10</v>
      </c>
      <c r="G35" s="37" t="s">
        <v>16</v>
      </c>
    </row>
    <row r="36" spans="2:9" ht="15.95" customHeight="1" x14ac:dyDescent="0.2">
      <c r="B36" s="72"/>
      <c r="D36" s="110" t="s">
        <v>33</v>
      </c>
      <c r="E36" s="127">
        <v>0</v>
      </c>
      <c r="F36" s="127">
        <v>0</v>
      </c>
      <c r="G36" s="128">
        <f>E36+F36</f>
        <v>0</v>
      </c>
    </row>
    <row r="37" spans="2:9" ht="15.95" customHeight="1" x14ac:dyDescent="0.2">
      <c r="D37" s="119" t="s">
        <v>34</v>
      </c>
      <c r="E37" s="130">
        <v>0</v>
      </c>
      <c r="F37" s="130">
        <v>0</v>
      </c>
      <c r="G37" s="83">
        <f>E37+F37</f>
        <v>0</v>
      </c>
    </row>
    <row r="38" spans="2:9" ht="15.95" customHeight="1" x14ac:dyDescent="0.2">
      <c r="D38" s="119" t="s">
        <v>35</v>
      </c>
      <c r="E38" s="130">
        <v>826</v>
      </c>
      <c r="F38" s="130">
        <v>104</v>
      </c>
      <c r="G38" s="83">
        <f t="shared" ref="G38:G43" si="1">E38+F38</f>
        <v>930</v>
      </c>
    </row>
    <row r="39" spans="2:9" ht="15.95" customHeight="1" x14ac:dyDescent="0.2">
      <c r="D39" s="119" t="s">
        <v>36</v>
      </c>
      <c r="E39" s="130">
        <v>253</v>
      </c>
      <c r="F39" s="130">
        <v>28</v>
      </c>
      <c r="G39" s="83">
        <f t="shared" si="1"/>
        <v>281</v>
      </c>
    </row>
    <row r="40" spans="2:9" ht="15.95" customHeight="1" x14ac:dyDescent="0.2">
      <c r="D40" s="119" t="s">
        <v>37</v>
      </c>
      <c r="E40" s="130">
        <v>1403</v>
      </c>
      <c r="F40" s="130">
        <v>130</v>
      </c>
      <c r="G40" s="83">
        <f t="shared" si="1"/>
        <v>1533</v>
      </c>
    </row>
    <row r="41" spans="2:9" ht="15.95" customHeight="1" x14ac:dyDescent="0.2">
      <c r="D41" s="119" t="s">
        <v>38</v>
      </c>
      <c r="E41" s="130">
        <v>0</v>
      </c>
      <c r="F41" s="130">
        <v>0</v>
      </c>
      <c r="G41" s="83">
        <f t="shared" si="1"/>
        <v>0</v>
      </c>
      <c r="I41" s="72"/>
    </row>
    <row r="42" spans="2:9" ht="15.95" customHeight="1" x14ac:dyDescent="0.2">
      <c r="D42" s="119" t="s">
        <v>192</v>
      </c>
      <c r="E42" s="130">
        <v>0</v>
      </c>
      <c r="F42" s="130">
        <v>0</v>
      </c>
      <c r="G42" s="83">
        <f t="shared" si="1"/>
        <v>0</v>
      </c>
    </row>
    <row r="43" spans="2:9" ht="15.95" customHeight="1" x14ac:dyDescent="0.2">
      <c r="D43" s="25" t="s">
        <v>15</v>
      </c>
      <c r="E43" s="84">
        <v>6</v>
      </c>
      <c r="F43" s="82">
        <v>1</v>
      </c>
      <c r="G43" s="83">
        <f t="shared" si="1"/>
        <v>7</v>
      </c>
    </row>
    <row r="44" spans="2:9" ht="15.95" customHeight="1" x14ac:dyDescent="0.2">
      <c r="D44" s="29" t="s">
        <v>3</v>
      </c>
      <c r="E44" s="85">
        <f>SUM(E36:E43)</f>
        <v>2488</v>
      </c>
      <c r="F44" s="85">
        <f>SUM(F36:F43)</f>
        <v>263</v>
      </c>
      <c r="G44" s="85">
        <f>SUM(G36:G43)</f>
        <v>2751</v>
      </c>
    </row>
    <row r="45" spans="2:9" ht="15.95" customHeight="1" x14ac:dyDescent="0.2">
      <c r="D45" s="35" t="s">
        <v>168</v>
      </c>
    </row>
    <row r="46" spans="2:9" ht="15.95" customHeight="1" x14ac:dyDescent="0.2"/>
    <row r="47" spans="2:9" ht="15.95" customHeight="1" x14ac:dyDescent="0.2"/>
    <row r="48" spans="2:9" ht="15.95" customHeight="1" x14ac:dyDescent="0.2">
      <c r="B48" s="72"/>
      <c r="C48" s="4" t="s">
        <v>250</v>
      </c>
    </row>
    <row r="49" spans="2:9" ht="6.95" customHeight="1" x14ac:dyDescent="0.2">
      <c r="C49" s="4"/>
    </row>
    <row r="50" spans="2:9" ht="15.95" customHeight="1" x14ac:dyDescent="0.2">
      <c r="B50" s="72"/>
    </row>
    <row r="51" spans="2:9" ht="15.95" customHeight="1" x14ac:dyDescent="0.2"/>
    <row r="52" spans="2:9" ht="6.95" customHeight="1" x14ac:dyDescent="0.2"/>
    <row r="53" spans="2:9" ht="18" customHeight="1" x14ac:dyDescent="0.2">
      <c r="B53" s="72"/>
      <c r="D53" s="37" t="s">
        <v>39</v>
      </c>
      <c r="E53" s="37" t="s">
        <v>9</v>
      </c>
      <c r="F53" s="37" t="s">
        <v>10</v>
      </c>
      <c r="G53" s="37" t="s">
        <v>16</v>
      </c>
    </row>
    <row r="54" spans="2:9" ht="24" x14ac:dyDescent="0.2">
      <c r="B54" s="72"/>
      <c r="D54" s="39" t="s">
        <v>40</v>
      </c>
      <c r="E54" s="18">
        <v>2132</v>
      </c>
      <c r="F54" s="18">
        <v>225</v>
      </c>
      <c r="G54" s="40">
        <f>E54+F54</f>
        <v>2357</v>
      </c>
    </row>
    <row r="55" spans="2:9" ht="15.95" customHeight="1" x14ac:dyDescent="0.2">
      <c r="D55" s="76" t="s">
        <v>41</v>
      </c>
      <c r="E55" s="75">
        <v>2432</v>
      </c>
      <c r="F55" s="75">
        <v>255</v>
      </c>
      <c r="G55" s="133">
        <f>E55+F55</f>
        <v>2687</v>
      </c>
      <c r="I55" s="72"/>
    </row>
    <row r="56" spans="2:9" ht="15.95" customHeight="1" x14ac:dyDescent="0.2">
      <c r="D56" s="29" t="s">
        <v>3</v>
      </c>
      <c r="E56" s="23">
        <f>E54+E55</f>
        <v>4564</v>
      </c>
      <c r="F56" s="23">
        <f>F54+F55</f>
        <v>480</v>
      </c>
      <c r="G56" s="23">
        <f>G54+G55</f>
        <v>5044</v>
      </c>
    </row>
    <row r="57" spans="2:9" ht="15.95" customHeight="1" x14ac:dyDescent="0.2">
      <c r="D57" s="79" t="s">
        <v>99</v>
      </c>
      <c r="E57" s="78"/>
      <c r="F57" s="78"/>
      <c r="G57" s="78"/>
    </row>
    <row r="58" spans="2:9" ht="15.95" customHeight="1" x14ac:dyDescent="0.2">
      <c r="D58" s="35" t="s">
        <v>168</v>
      </c>
    </row>
    <row r="59" spans="2:9" ht="15.95" customHeight="1" x14ac:dyDescent="0.2"/>
    <row r="60" spans="2:9" ht="15.95" customHeight="1" x14ac:dyDescent="0.2"/>
    <row r="61" spans="2:9" ht="15.95" customHeight="1" x14ac:dyDescent="0.2">
      <c r="B61" s="72"/>
    </row>
    <row r="62" spans="2:9" ht="15.95" customHeight="1" x14ac:dyDescent="0.2"/>
    <row r="63" spans="2:9" ht="6.95" customHeight="1" x14ac:dyDescent="0.2"/>
    <row r="64" spans="2:9" ht="18" customHeight="1" x14ac:dyDescent="0.2">
      <c r="B64" s="72"/>
      <c r="D64" s="37" t="s">
        <v>42</v>
      </c>
      <c r="E64" s="37" t="s">
        <v>9</v>
      </c>
      <c r="F64" s="37" t="s">
        <v>10</v>
      </c>
      <c r="G64" s="37" t="s">
        <v>16</v>
      </c>
    </row>
    <row r="65" spans="2:16" ht="15.95" customHeight="1" x14ac:dyDescent="0.2">
      <c r="D65" s="110" t="s">
        <v>6</v>
      </c>
      <c r="E65" s="106">
        <v>61</v>
      </c>
      <c r="F65" s="106">
        <v>7</v>
      </c>
      <c r="G65" s="109">
        <f t="shared" ref="G65:G70" si="2">E65+F65</f>
        <v>68</v>
      </c>
    </row>
    <row r="66" spans="2:16" ht="15.95" customHeight="1" x14ac:dyDescent="0.2">
      <c r="D66" s="119" t="s">
        <v>5</v>
      </c>
      <c r="E66" s="105">
        <v>727</v>
      </c>
      <c r="F66" s="105">
        <v>84</v>
      </c>
      <c r="G66" s="116">
        <f t="shared" si="2"/>
        <v>811</v>
      </c>
    </row>
    <row r="67" spans="2:16" ht="15.95" customHeight="1" x14ac:dyDescent="0.2">
      <c r="D67" s="119" t="s">
        <v>2</v>
      </c>
      <c r="E67" s="105">
        <v>1202</v>
      </c>
      <c r="F67" s="105">
        <v>104</v>
      </c>
      <c r="G67" s="116">
        <f t="shared" si="2"/>
        <v>1306</v>
      </c>
      <c r="I67" s="72"/>
      <c r="N67" s="77"/>
      <c r="P67" s="77"/>
    </row>
    <row r="68" spans="2:16" ht="15.95" customHeight="1" x14ac:dyDescent="0.2">
      <c r="D68" s="119" t="s">
        <v>4</v>
      </c>
      <c r="E68" s="105">
        <v>142</v>
      </c>
      <c r="F68" s="105">
        <v>22</v>
      </c>
      <c r="G68" s="116">
        <f t="shared" si="2"/>
        <v>164</v>
      </c>
    </row>
    <row r="69" spans="2:16" ht="15.95" customHeight="1" x14ac:dyDescent="0.2">
      <c r="D69" s="119" t="s">
        <v>59</v>
      </c>
      <c r="E69" s="105">
        <v>151</v>
      </c>
      <c r="F69" s="105">
        <v>13</v>
      </c>
      <c r="G69" s="116">
        <f t="shared" si="2"/>
        <v>164</v>
      </c>
    </row>
    <row r="70" spans="2:16" ht="15.95" customHeight="1" x14ac:dyDescent="0.2">
      <c r="D70" s="25" t="s">
        <v>7</v>
      </c>
      <c r="E70" s="20">
        <v>205</v>
      </c>
      <c r="F70" s="20">
        <v>33</v>
      </c>
      <c r="G70" s="116">
        <f t="shared" si="2"/>
        <v>238</v>
      </c>
    </row>
    <row r="71" spans="2:16" ht="15.95" customHeight="1" x14ac:dyDescent="0.2">
      <c r="D71" s="29" t="s">
        <v>3</v>
      </c>
      <c r="E71" s="23">
        <f>SUM(E65:E70)</f>
        <v>2488</v>
      </c>
      <c r="F71" s="23">
        <f>SUM(F65:F70)</f>
        <v>263</v>
      </c>
      <c r="G71" s="23">
        <f>SUM(G65:G70)</f>
        <v>2751</v>
      </c>
    </row>
    <row r="72" spans="2:16" ht="15.95" customHeight="1" x14ac:dyDescent="0.2">
      <c r="D72" s="35" t="s">
        <v>168</v>
      </c>
    </row>
    <row r="73" spans="2:16" ht="15.95" customHeight="1" x14ac:dyDescent="0.2"/>
    <row r="74" spans="2:16" ht="15.95" customHeight="1" x14ac:dyDescent="0.2"/>
    <row r="75" spans="2:16" ht="15.95" customHeight="1" x14ac:dyDescent="0.2">
      <c r="B75" s="72"/>
      <c r="C75" s="4" t="s">
        <v>251</v>
      </c>
    </row>
    <row r="76" spans="2:16" ht="6.95" customHeight="1" x14ac:dyDescent="0.2"/>
    <row r="77" spans="2:16" ht="15.95" customHeight="1" x14ac:dyDescent="0.2"/>
    <row r="78" spans="2:16" ht="15.95" customHeight="1" x14ac:dyDescent="0.2"/>
    <row r="79" spans="2:16" ht="6.95" customHeight="1" x14ac:dyDescent="0.2"/>
    <row r="80" spans="2:16" ht="18" customHeight="1" x14ac:dyDescent="0.2">
      <c r="B80" s="72"/>
      <c r="D80" s="37" t="s">
        <v>43</v>
      </c>
      <c r="E80" s="37" t="s">
        <v>9</v>
      </c>
      <c r="F80" s="37" t="s">
        <v>10</v>
      </c>
      <c r="G80" s="37" t="s">
        <v>16</v>
      </c>
    </row>
    <row r="81" spans="2:9" ht="15.95" customHeight="1" x14ac:dyDescent="0.2">
      <c r="D81" s="27" t="s">
        <v>44</v>
      </c>
      <c r="E81" s="18">
        <v>59</v>
      </c>
      <c r="F81" s="18">
        <v>4</v>
      </c>
      <c r="G81" s="40">
        <f>E81+F81</f>
        <v>63</v>
      </c>
    </row>
    <row r="82" spans="2:9" ht="15.95" customHeight="1" x14ac:dyDescent="0.2">
      <c r="D82" s="76" t="s">
        <v>45</v>
      </c>
      <c r="E82" s="75">
        <v>2425</v>
      </c>
      <c r="F82" s="75">
        <v>254</v>
      </c>
      <c r="G82" s="133">
        <f>E82+F82</f>
        <v>2679</v>
      </c>
      <c r="H82" s="72"/>
      <c r="I82" s="72"/>
    </row>
    <row r="83" spans="2:9" ht="15.95" customHeight="1" x14ac:dyDescent="0.2">
      <c r="D83" s="29" t="s">
        <v>3</v>
      </c>
      <c r="E83" s="23">
        <f>E81+E82</f>
        <v>2484</v>
      </c>
      <c r="F83" s="23">
        <f>F81+F82</f>
        <v>258</v>
      </c>
      <c r="G83" s="23">
        <f>G81+G82</f>
        <v>2742</v>
      </c>
    </row>
    <row r="84" spans="2:9" ht="15.95" customHeight="1" x14ac:dyDescent="0.2">
      <c r="D84" s="35" t="s">
        <v>168</v>
      </c>
    </row>
    <row r="85" spans="2:9" ht="15.95" customHeight="1" x14ac:dyDescent="0.2"/>
    <row r="86" spans="2:9" ht="15.95" customHeight="1" x14ac:dyDescent="0.2"/>
    <row r="87" spans="2:9" ht="15.95" customHeight="1" x14ac:dyDescent="0.2">
      <c r="B87" s="72"/>
    </row>
    <row r="88" spans="2:9" ht="15.95" customHeight="1" x14ac:dyDescent="0.2"/>
    <row r="89" spans="2:9" ht="6.95" customHeight="1" x14ac:dyDescent="0.2"/>
    <row r="90" spans="2:9" ht="28.5" customHeight="1" x14ac:dyDescent="0.2">
      <c r="B90" s="72"/>
      <c r="D90" s="41" t="s">
        <v>46</v>
      </c>
      <c r="E90" s="37" t="s">
        <v>9</v>
      </c>
      <c r="F90" s="37" t="s">
        <v>10</v>
      </c>
      <c r="G90" s="37" t="s">
        <v>16</v>
      </c>
    </row>
    <row r="91" spans="2:9" ht="15.95" customHeight="1" x14ac:dyDescent="0.2">
      <c r="D91" s="110" t="s">
        <v>47</v>
      </c>
      <c r="E91" s="106">
        <v>958</v>
      </c>
      <c r="F91" s="106">
        <v>109</v>
      </c>
      <c r="G91" s="109">
        <f>E91+F91</f>
        <v>1067</v>
      </c>
    </row>
    <row r="92" spans="2:9" ht="15.95" customHeight="1" x14ac:dyDescent="0.2">
      <c r="D92" s="119" t="s">
        <v>51</v>
      </c>
      <c r="E92" s="105">
        <v>895</v>
      </c>
      <c r="F92" s="105">
        <v>102</v>
      </c>
      <c r="G92" s="116">
        <f>E92+F92</f>
        <v>997</v>
      </c>
    </row>
    <row r="93" spans="2:9" ht="24" x14ac:dyDescent="0.2">
      <c r="D93" s="132" t="s">
        <v>48</v>
      </c>
      <c r="E93" s="105">
        <v>1705</v>
      </c>
      <c r="F93" s="105">
        <v>171</v>
      </c>
      <c r="G93" s="116">
        <f>E93+F93</f>
        <v>1876</v>
      </c>
      <c r="I93" s="72"/>
    </row>
    <row r="94" spans="2:9" ht="15.95" customHeight="1" x14ac:dyDescent="0.2">
      <c r="D94" s="119" t="s">
        <v>49</v>
      </c>
      <c r="E94" s="105">
        <v>121</v>
      </c>
      <c r="F94" s="105">
        <v>14</v>
      </c>
      <c r="G94" s="116">
        <f>E94+F94</f>
        <v>135</v>
      </c>
    </row>
    <row r="95" spans="2:9" ht="15.95" customHeight="1" x14ac:dyDescent="0.2">
      <c r="D95" s="25" t="s">
        <v>50</v>
      </c>
      <c r="E95" s="20">
        <v>654</v>
      </c>
      <c r="F95" s="20">
        <v>58</v>
      </c>
      <c r="G95" s="116">
        <f>E95+F95</f>
        <v>712</v>
      </c>
    </row>
    <row r="96" spans="2:9" ht="15.95" customHeight="1" x14ac:dyDescent="0.2">
      <c r="D96" s="29" t="s">
        <v>3</v>
      </c>
      <c r="E96" s="23">
        <f>SUM(E91:E95)</f>
        <v>4333</v>
      </c>
      <c r="F96" s="23">
        <f>SUM(F91:F95)</f>
        <v>454</v>
      </c>
      <c r="G96" s="23">
        <f>SUM(G91:G95)</f>
        <v>4787</v>
      </c>
    </row>
    <row r="97" spans="2:9" ht="15.95" customHeight="1" x14ac:dyDescent="0.2">
      <c r="D97" s="79" t="s">
        <v>100</v>
      </c>
      <c r="E97" s="78"/>
      <c r="F97" s="78"/>
      <c r="G97" s="78"/>
      <c r="H97" s="72"/>
    </row>
    <row r="98" spans="2:9" ht="15.95" customHeight="1" x14ac:dyDescent="0.2">
      <c r="D98" s="35" t="s">
        <v>168</v>
      </c>
    </row>
    <row r="99" spans="2:9" ht="15.95" customHeight="1" x14ac:dyDescent="0.2"/>
    <row r="100" spans="2:9" ht="15.95" customHeight="1" x14ac:dyDescent="0.2"/>
    <row r="101" spans="2:9" ht="15.95" customHeight="1" x14ac:dyDescent="0.2">
      <c r="B101" s="72"/>
    </row>
    <row r="102" spans="2:9" ht="15.95" customHeight="1" x14ac:dyDescent="0.2"/>
    <row r="103" spans="2:9" ht="6.95" customHeight="1" x14ac:dyDescent="0.2"/>
    <row r="104" spans="2:9" ht="18" customHeight="1" x14ac:dyDescent="0.2">
      <c r="D104" s="37" t="s">
        <v>52</v>
      </c>
      <c r="E104" s="37" t="s">
        <v>9</v>
      </c>
      <c r="F104" s="37" t="s">
        <v>10</v>
      </c>
      <c r="G104" s="37" t="s">
        <v>16</v>
      </c>
    </row>
    <row r="105" spans="2:9" ht="25.5" customHeight="1" x14ac:dyDescent="0.2">
      <c r="B105" s="72"/>
      <c r="D105" s="129" t="s">
        <v>53</v>
      </c>
      <c r="E105" s="106">
        <v>1625</v>
      </c>
      <c r="F105" s="106">
        <v>147</v>
      </c>
      <c r="G105" s="109">
        <f>E105+F105</f>
        <v>1772</v>
      </c>
      <c r="I105" s="72"/>
    </row>
    <row r="106" spans="2:9" ht="25.5" customHeight="1" x14ac:dyDescent="0.2">
      <c r="D106" s="132" t="s">
        <v>54</v>
      </c>
      <c r="E106" s="105">
        <v>519</v>
      </c>
      <c r="F106" s="105">
        <v>72</v>
      </c>
      <c r="G106" s="116">
        <f>E106+F106</f>
        <v>591</v>
      </c>
    </row>
    <row r="107" spans="2:9" ht="25.5" customHeight="1" x14ac:dyDescent="0.2">
      <c r="C107" s="72"/>
      <c r="D107" s="42" t="s">
        <v>96</v>
      </c>
      <c r="E107" s="20">
        <v>298</v>
      </c>
      <c r="F107" s="20">
        <v>34</v>
      </c>
      <c r="G107" s="116">
        <f>E107+F107</f>
        <v>332</v>
      </c>
    </row>
    <row r="108" spans="2:9" ht="15.95" customHeight="1" x14ac:dyDescent="0.2">
      <c r="D108" s="29" t="s">
        <v>3</v>
      </c>
      <c r="E108" s="23">
        <f>SUM(E105:E107)</f>
        <v>2442</v>
      </c>
      <c r="F108" s="23">
        <f>SUM(F105:F107)</f>
        <v>253</v>
      </c>
      <c r="G108" s="23">
        <f>SUM(G105:G107)</f>
        <v>2695</v>
      </c>
    </row>
    <row r="109" spans="2:9" ht="15.95" customHeight="1" x14ac:dyDescent="0.2">
      <c r="D109" s="79" t="s">
        <v>100</v>
      </c>
      <c r="E109" s="78"/>
      <c r="F109" s="78"/>
      <c r="G109" s="78"/>
    </row>
    <row r="110" spans="2:9" ht="15.95" customHeight="1" x14ac:dyDescent="0.2">
      <c r="D110" s="35" t="s">
        <v>168</v>
      </c>
    </row>
    <row r="111" spans="2:9" ht="15.95" customHeight="1" x14ac:dyDescent="0.2"/>
    <row r="112" spans="2:9" ht="15.95" customHeight="1" x14ac:dyDescent="0.2"/>
    <row r="113" spans="2:8" ht="15.95" customHeight="1" x14ac:dyDescent="0.2">
      <c r="B113" s="72"/>
      <c r="C113" s="4" t="s">
        <v>252</v>
      </c>
    </row>
    <row r="114" spans="2:8" ht="6.95" customHeight="1" x14ac:dyDescent="0.2"/>
    <row r="115" spans="2:8" ht="15.95" customHeight="1" x14ac:dyDescent="0.2"/>
    <row r="116" spans="2:8" ht="15.95" customHeight="1" x14ac:dyDescent="0.2"/>
    <row r="117" spans="2:8" ht="6.95" customHeight="1" x14ac:dyDescent="0.2"/>
    <row r="118" spans="2:8" ht="18" customHeight="1" x14ac:dyDescent="0.2">
      <c r="B118" s="72"/>
      <c r="D118" s="16" t="s">
        <v>55</v>
      </c>
      <c r="E118" s="15" t="s">
        <v>56</v>
      </c>
      <c r="F118" s="14"/>
    </row>
    <row r="119" spans="2:8" ht="15.95" customHeight="1" x14ac:dyDescent="0.2">
      <c r="D119" s="27" t="s">
        <v>57</v>
      </c>
      <c r="E119" s="636">
        <v>1054</v>
      </c>
      <c r="F119" s="637"/>
      <c r="H119" s="72"/>
    </row>
    <row r="120" spans="2:8" ht="15.95" customHeight="1" x14ac:dyDescent="0.2">
      <c r="D120" s="76" t="s">
        <v>58</v>
      </c>
      <c r="E120" s="638">
        <v>1023</v>
      </c>
      <c r="F120" s="639"/>
    </row>
    <row r="121" spans="2:8" ht="15.95" customHeight="1" x14ac:dyDescent="0.2">
      <c r="D121" s="30" t="s">
        <v>3</v>
      </c>
      <c r="E121" s="634">
        <f>E119+E120</f>
        <v>2077</v>
      </c>
      <c r="F121" s="635"/>
    </row>
    <row r="122" spans="2:8" ht="15.95" customHeight="1" x14ac:dyDescent="0.2">
      <c r="D122" s="35" t="s">
        <v>168</v>
      </c>
    </row>
    <row r="123" spans="2:8" ht="15.95" customHeight="1" x14ac:dyDescent="0.2"/>
    <row r="124" spans="2:8" ht="15.95" customHeight="1" x14ac:dyDescent="0.2"/>
    <row r="125" spans="2:8" ht="15.95" customHeight="1" x14ac:dyDescent="0.2">
      <c r="B125" s="72"/>
      <c r="C125" s="4" t="s">
        <v>253</v>
      </c>
    </row>
    <row r="126" spans="2:8" ht="6.95" customHeight="1" x14ac:dyDescent="0.2"/>
    <row r="127" spans="2:8" ht="15.95" customHeight="1" x14ac:dyDescent="0.2"/>
    <row r="128" spans="2:8" ht="15.95" customHeight="1" x14ac:dyDescent="0.2"/>
    <row r="129" spans="4:10" ht="6.95" customHeight="1" x14ac:dyDescent="0.2"/>
    <row r="130" spans="4:10" ht="15.95" customHeight="1" x14ac:dyDescent="0.2">
      <c r="D130" s="16" t="s">
        <v>116</v>
      </c>
      <c r="E130" s="15" t="s">
        <v>115</v>
      </c>
      <c r="F130" s="14"/>
      <c r="J130" s="86"/>
    </row>
    <row r="131" spans="4:10" ht="15.95" customHeight="1" x14ac:dyDescent="0.2">
      <c r="D131" s="27" t="s">
        <v>9</v>
      </c>
      <c r="E131" s="640">
        <v>252</v>
      </c>
      <c r="F131" s="641"/>
    </row>
    <row r="132" spans="4:10" ht="15.95" customHeight="1" x14ac:dyDescent="0.2">
      <c r="D132" s="76" t="s">
        <v>10</v>
      </c>
      <c r="E132" s="632">
        <v>192</v>
      </c>
      <c r="F132" s="633"/>
    </row>
    <row r="133" spans="4:10" ht="15.95" customHeight="1" x14ac:dyDescent="0.2">
      <c r="D133" s="30" t="s">
        <v>3</v>
      </c>
      <c r="E133" s="634">
        <f>E131+E132</f>
        <v>444</v>
      </c>
      <c r="F133" s="635"/>
    </row>
    <row r="134" spans="4:10" ht="15.95" customHeight="1" x14ac:dyDescent="0.2">
      <c r="D134" s="35" t="s">
        <v>168</v>
      </c>
    </row>
    <row r="135" spans="4:10" ht="15.95" customHeight="1" x14ac:dyDescent="0.2"/>
    <row r="136" spans="4:10" ht="15.95" customHeight="1" x14ac:dyDescent="0.2"/>
    <row r="137" spans="4:10" ht="15.95" customHeight="1" x14ac:dyDescent="0.2"/>
    <row r="138" spans="4:10" ht="15.95" customHeight="1" x14ac:dyDescent="0.2"/>
    <row r="139" spans="4:10" ht="15.95" customHeight="1" x14ac:dyDescent="0.2"/>
    <row r="140" spans="4:10" ht="15.95" customHeight="1" x14ac:dyDescent="0.2"/>
    <row r="141" spans="4:10" ht="15.95" customHeight="1" x14ac:dyDescent="0.2"/>
    <row r="142" spans="4:10" ht="15.95" customHeight="1" x14ac:dyDescent="0.2"/>
    <row r="143" spans="4:10" ht="15.95" customHeight="1" x14ac:dyDescent="0.2"/>
    <row r="144" spans="4:10" ht="15.95" customHeight="1" x14ac:dyDescent="0.2"/>
    <row r="145" ht="15.95" customHeight="1" x14ac:dyDescent="0.2"/>
    <row r="146" ht="15.95" customHeight="1" x14ac:dyDescent="0.2"/>
    <row r="147" ht="15.95" customHeight="1" x14ac:dyDescent="0.2"/>
    <row r="148" ht="15.95" customHeight="1" x14ac:dyDescent="0.2"/>
    <row r="149" ht="15.95" customHeight="1" x14ac:dyDescent="0.2"/>
    <row r="150" ht="15.95" customHeight="1" x14ac:dyDescent="0.2"/>
    <row r="151" ht="15.95" customHeight="1" x14ac:dyDescent="0.2"/>
    <row r="152" ht="15.95" customHeight="1" x14ac:dyDescent="0.2"/>
    <row r="153" ht="15.95" customHeight="1" x14ac:dyDescent="0.2"/>
    <row r="154" ht="15.95" customHeight="1" x14ac:dyDescent="0.2"/>
    <row r="155" ht="15.95" customHeight="1" x14ac:dyDescent="0.2"/>
    <row r="156" ht="15.95" customHeight="1" x14ac:dyDescent="0.2"/>
    <row r="157" ht="15.95" customHeight="1" x14ac:dyDescent="0.2"/>
    <row r="158" ht="15.95" customHeight="1" x14ac:dyDescent="0.2"/>
    <row r="159" ht="15.95" customHeight="1" x14ac:dyDescent="0.2"/>
    <row r="160" ht="15.95" customHeight="1" x14ac:dyDescent="0.2"/>
    <row r="161" ht="15.95" customHeight="1" x14ac:dyDescent="0.2"/>
    <row r="162" ht="15.95" customHeight="1" x14ac:dyDescent="0.2"/>
    <row r="163" ht="15.95" customHeight="1" x14ac:dyDescent="0.2"/>
    <row r="164" ht="15.95" customHeight="1" x14ac:dyDescent="0.2"/>
    <row r="165" ht="15.95" customHeight="1" x14ac:dyDescent="0.2"/>
    <row r="166" ht="15.95" customHeight="1" x14ac:dyDescent="0.2"/>
    <row r="167" ht="15.95" customHeight="1" x14ac:dyDescent="0.2"/>
    <row r="168" ht="15.95" customHeight="1" x14ac:dyDescent="0.2"/>
    <row r="169" ht="15.95" customHeight="1" x14ac:dyDescent="0.2"/>
    <row r="170" ht="15.95" customHeight="1" x14ac:dyDescent="0.2"/>
    <row r="171" ht="15.95" customHeight="1" x14ac:dyDescent="0.2"/>
    <row r="172" ht="15.95" customHeight="1" x14ac:dyDescent="0.2"/>
    <row r="173" ht="15.95" customHeight="1" x14ac:dyDescent="0.2"/>
    <row r="174" ht="15.95" customHeight="1" x14ac:dyDescent="0.2"/>
    <row r="175" ht="15.95" customHeight="1" x14ac:dyDescent="0.2"/>
    <row r="176" ht="15.95" customHeight="1" x14ac:dyDescent="0.2"/>
    <row r="177" ht="15.95" customHeight="1" x14ac:dyDescent="0.2"/>
    <row r="178" ht="15.95" customHeight="1" x14ac:dyDescent="0.2"/>
    <row r="179" ht="15.95" customHeight="1" x14ac:dyDescent="0.2"/>
    <row r="180" ht="15.95" customHeight="1" x14ac:dyDescent="0.2"/>
    <row r="181" ht="15.95" customHeight="1" x14ac:dyDescent="0.2"/>
    <row r="182" ht="15.95" customHeight="1" x14ac:dyDescent="0.2"/>
    <row r="183" ht="15.95" customHeight="1" x14ac:dyDescent="0.2"/>
    <row r="184" ht="15.95" customHeight="1" x14ac:dyDescent="0.2"/>
    <row r="185" ht="15.95" customHeight="1" x14ac:dyDescent="0.2"/>
    <row r="186" ht="15.95" customHeight="1" x14ac:dyDescent="0.2"/>
    <row r="187" ht="15.95" customHeight="1" x14ac:dyDescent="0.2"/>
    <row r="188" ht="15.95" customHeight="1" x14ac:dyDescent="0.2"/>
    <row r="189" ht="15.95" customHeight="1" x14ac:dyDescent="0.2"/>
    <row r="190" ht="15.95" customHeight="1" x14ac:dyDescent="0.2"/>
    <row r="191" ht="15.95" customHeight="1" x14ac:dyDescent="0.2"/>
    <row r="192" ht="15.95" customHeight="1" x14ac:dyDescent="0.2"/>
    <row r="193" ht="15.95" customHeight="1" x14ac:dyDescent="0.2"/>
    <row r="194" ht="15.95" customHeight="1" x14ac:dyDescent="0.2"/>
    <row r="195" ht="15.95" customHeight="1" x14ac:dyDescent="0.2"/>
    <row r="196" ht="15.95" customHeight="1" x14ac:dyDescent="0.2"/>
    <row r="197" ht="15.95" customHeight="1" x14ac:dyDescent="0.2"/>
    <row r="198" ht="15.95" customHeight="1" x14ac:dyDescent="0.2"/>
    <row r="199" ht="15.95" customHeight="1" x14ac:dyDescent="0.2"/>
    <row r="200" ht="15.95" customHeight="1" x14ac:dyDescent="0.2"/>
    <row r="201" ht="15.95" customHeight="1" x14ac:dyDescent="0.2"/>
    <row r="202" ht="15.95" customHeight="1" x14ac:dyDescent="0.2"/>
    <row r="203" ht="15.95" customHeight="1" x14ac:dyDescent="0.2"/>
    <row r="204" ht="15.95" customHeight="1" x14ac:dyDescent="0.2"/>
    <row r="205" ht="15.95" customHeight="1" x14ac:dyDescent="0.2"/>
    <row r="206" ht="15.95" customHeight="1" x14ac:dyDescent="0.2"/>
    <row r="207" ht="15.95" customHeight="1" x14ac:dyDescent="0.2"/>
    <row r="208" ht="15.95" customHeight="1" x14ac:dyDescent="0.2"/>
    <row r="209" ht="15.95" customHeight="1" x14ac:dyDescent="0.2"/>
    <row r="210" ht="15.95" customHeight="1" x14ac:dyDescent="0.2"/>
    <row r="211" ht="15.95" customHeight="1" x14ac:dyDescent="0.2"/>
    <row r="212" ht="15.95" customHeight="1" x14ac:dyDescent="0.2"/>
    <row r="213" ht="15.95" customHeight="1" x14ac:dyDescent="0.2"/>
    <row r="214" ht="15.95" customHeight="1" x14ac:dyDescent="0.2"/>
    <row r="215" ht="15.95" customHeight="1" x14ac:dyDescent="0.2"/>
    <row r="216" ht="15.95" customHeight="1" x14ac:dyDescent="0.2"/>
    <row r="217" ht="15.95" customHeight="1" x14ac:dyDescent="0.2"/>
    <row r="218" ht="15.95" customHeight="1" x14ac:dyDescent="0.2"/>
    <row r="219" ht="15.95" customHeight="1" x14ac:dyDescent="0.2"/>
    <row r="220" ht="15.95" customHeight="1" x14ac:dyDescent="0.2"/>
    <row r="221" ht="15.95" customHeight="1" x14ac:dyDescent="0.2"/>
    <row r="222" ht="15.95" customHeight="1" x14ac:dyDescent="0.2"/>
    <row r="223" ht="15.95" customHeight="1" x14ac:dyDescent="0.2"/>
    <row r="224" ht="15.95" customHeight="1" x14ac:dyDescent="0.2"/>
    <row r="225" ht="15.95" customHeight="1" x14ac:dyDescent="0.2"/>
    <row r="226" ht="15.95" customHeight="1" x14ac:dyDescent="0.2"/>
    <row r="227" ht="15.95" customHeight="1" x14ac:dyDescent="0.2"/>
    <row r="228" ht="15.95" customHeight="1" x14ac:dyDescent="0.2"/>
    <row r="229" ht="15.95" customHeight="1" x14ac:dyDescent="0.2"/>
    <row r="230" ht="15.95" customHeight="1" x14ac:dyDescent="0.2"/>
    <row r="231" ht="15.95" customHeight="1" x14ac:dyDescent="0.2"/>
    <row r="232" ht="15.95" customHeight="1" x14ac:dyDescent="0.2"/>
    <row r="233" ht="15.95" customHeight="1" x14ac:dyDescent="0.2"/>
    <row r="234" ht="15.95" customHeight="1" x14ac:dyDescent="0.2"/>
    <row r="235" ht="15.95" customHeight="1" x14ac:dyDescent="0.2"/>
    <row r="236" ht="15.95" customHeight="1" x14ac:dyDescent="0.2"/>
    <row r="237" ht="15.95" customHeight="1" x14ac:dyDescent="0.2"/>
    <row r="238" ht="15.95" customHeight="1" x14ac:dyDescent="0.2"/>
    <row r="239" ht="15.95" customHeight="1" x14ac:dyDescent="0.2"/>
    <row r="240" ht="15.95" customHeight="1" x14ac:dyDescent="0.2"/>
    <row r="241" ht="15.95" customHeight="1" x14ac:dyDescent="0.2"/>
    <row r="242" ht="15.95" customHeight="1" x14ac:dyDescent="0.2"/>
    <row r="243" ht="15.95" customHeight="1" x14ac:dyDescent="0.2"/>
    <row r="244" ht="15.95" customHeight="1" x14ac:dyDescent="0.2"/>
    <row r="245" ht="15.95" customHeight="1" x14ac:dyDescent="0.2"/>
    <row r="246" ht="15.95" customHeight="1" x14ac:dyDescent="0.2"/>
    <row r="247" ht="15.95" customHeight="1" x14ac:dyDescent="0.2"/>
    <row r="248" ht="15.95" customHeight="1" x14ac:dyDescent="0.2"/>
    <row r="249" ht="15.95" customHeight="1" x14ac:dyDescent="0.2"/>
    <row r="250" ht="15.95" customHeight="1" x14ac:dyDescent="0.2"/>
    <row r="251" ht="15.95" customHeight="1" x14ac:dyDescent="0.2"/>
    <row r="252" ht="15.95" customHeight="1" x14ac:dyDescent="0.2"/>
    <row r="253" ht="15.95" customHeight="1" x14ac:dyDescent="0.2"/>
    <row r="254" ht="15.95" customHeight="1" x14ac:dyDescent="0.2"/>
    <row r="255" ht="15.95" customHeight="1" x14ac:dyDescent="0.2"/>
    <row r="256" ht="15.95" customHeight="1" x14ac:dyDescent="0.2"/>
    <row r="257" ht="15.95" customHeight="1" x14ac:dyDescent="0.2"/>
    <row r="258" ht="15.95" customHeight="1" x14ac:dyDescent="0.2"/>
    <row r="259" ht="15.95" customHeight="1" x14ac:dyDescent="0.2"/>
    <row r="260" ht="15.95" customHeight="1" x14ac:dyDescent="0.2"/>
    <row r="261" ht="15.95" customHeight="1" x14ac:dyDescent="0.2"/>
    <row r="262" ht="15.95" customHeight="1" x14ac:dyDescent="0.2"/>
    <row r="263" ht="15.95" customHeight="1" x14ac:dyDescent="0.2"/>
    <row r="264" ht="15.95" customHeight="1" x14ac:dyDescent="0.2"/>
    <row r="265" ht="15.95" customHeight="1" x14ac:dyDescent="0.2"/>
    <row r="266" ht="15.95" customHeight="1" x14ac:dyDescent="0.2"/>
    <row r="267" ht="15.95" customHeight="1" x14ac:dyDescent="0.2"/>
    <row r="268" ht="15.95" customHeight="1" x14ac:dyDescent="0.2"/>
    <row r="269" ht="15.95" customHeight="1" x14ac:dyDescent="0.2"/>
    <row r="270" ht="15.95" customHeight="1" x14ac:dyDescent="0.2"/>
    <row r="271" ht="15.95" customHeight="1" x14ac:dyDescent="0.2"/>
    <row r="272" ht="15.95" customHeight="1" x14ac:dyDescent="0.2"/>
    <row r="273" ht="15.95" customHeight="1" x14ac:dyDescent="0.2"/>
    <row r="274" ht="15.95" customHeight="1" x14ac:dyDescent="0.2"/>
    <row r="275" ht="15.95" customHeight="1" x14ac:dyDescent="0.2"/>
    <row r="276" ht="15.95" customHeight="1" x14ac:dyDescent="0.2"/>
    <row r="277" ht="15.95" customHeight="1" x14ac:dyDescent="0.2"/>
    <row r="278" ht="15.95" customHeight="1" x14ac:dyDescent="0.2"/>
    <row r="279" ht="15.95" customHeight="1" x14ac:dyDescent="0.2"/>
    <row r="280" ht="15.95" customHeight="1" x14ac:dyDescent="0.2"/>
    <row r="281" ht="15.95" customHeight="1" x14ac:dyDescent="0.2"/>
    <row r="282" ht="15.95" customHeight="1" x14ac:dyDescent="0.2"/>
    <row r="283" ht="15.95" customHeight="1" x14ac:dyDescent="0.2"/>
    <row r="284" ht="15.95" customHeight="1" x14ac:dyDescent="0.2"/>
    <row r="285" ht="15.95" customHeight="1" x14ac:dyDescent="0.2"/>
    <row r="286" ht="15.95" customHeight="1" x14ac:dyDescent="0.2"/>
    <row r="287" ht="15.95" customHeight="1" x14ac:dyDescent="0.2"/>
    <row r="288" ht="15.95" customHeight="1" x14ac:dyDescent="0.2"/>
  </sheetData>
  <mergeCells count="6">
    <mergeCell ref="E132:F132"/>
    <mergeCell ref="E133:F133"/>
    <mergeCell ref="E119:F119"/>
    <mergeCell ref="E120:F120"/>
    <mergeCell ref="E121:F121"/>
    <mergeCell ref="E131:F131"/>
  </mergeCells>
  <phoneticPr fontId="12" type="noConversion"/>
  <pageMargins left="0.6692913385826772" right="0.47244094488188981" top="0.39370078740157483" bottom="0.6692913385826772" header="0" footer="0"/>
  <pageSetup paperSize="9" fitToHeight="0" orientation="portrait" r:id="rId1"/>
  <headerFooter alignWithMargins="0"/>
  <rowBreaks count="3" manualBreakCount="3">
    <brk id="47" min="2" max="10" man="1"/>
    <brk id="74" min="2" max="10" man="1"/>
    <brk id="112" min="2"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16</vt:i4>
      </vt:variant>
    </vt:vector>
  </HeadingPairs>
  <TitlesOfParts>
    <vt:vector size="24" baseType="lpstr">
      <vt:lpstr>&gt;&gt;INDICE&lt;&lt;</vt:lpstr>
      <vt:lpstr>ProcesosJudiciales_1</vt:lpstr>
      <vt:lpstr>ProcesosJudiciales_2</vt:lpstr>
      <vt:lpstr>PEF_1</vt:lpstr>
      <vt:lpstr>PEF_2</vt:lpstr>
      <vt:lpstr>AtenciónVíctimas</vt:lpstr>
      <vt:lpstr>AsistenciaLetrada_1</vt:lpstr>
      <vt:lpstr>AsistenciaLetrada_2</vt:lpstr>
      <vt:lpstr>'&gt;&gt;INDICE&lt;&lt;'!Área_de_impresión</vt:lpstr>
      <vt:lpstr>AsistenciaLetrada_1!Área_de_impresión</vt:lpstr>
      <vt:lpstr>AsistenciaLetrada_2!Área_de_impresión</vt:lpstr>
      <vt:lpstr>AtenciónVíctimas!Área_de_impresión</vt:lpstr>
      <vt:lpstr>PEF_1!Área_de_impresión</vt:lpstr>
      <vt:lpstr>PEF_2!Área_de_impresión</vt:lpstr>
      <vt:lpstr>ProcesosJudiciales_1!Área_de_impresión</vt:lpstr>
      <vt:lpstr>ProcesosJudiciales_2!Área_de_impresión</vt:lpstr>
      <vt:lpstr>'&gt;&gt;INDICE&lt;&lt;'!Títulos_a_imprimir</vt:lpstr>
      <vt:lpstr>AsistenciaLetrada_1!Títulos_a_imprimir</vt:lpstr>
      <vt:lpstr>AsistenciaLetrada_2!Títulos_a_imprimir</vt:lpstr>
      <vt:lpstr>AtenciónVíctimas!Títulos_a_imprimir</vt:lpstr>
      <vt:lpstr>PEF_1!Títulos_a_imprimir</vt:lpstr>
      <vt:lpstr>PEF_2!Títulos_a_imprimir</vt:lpstr>
      <vt:lpstr>ProcesosJudiciales_1!Títulos_a_imprimir</vt:lpstr>
      <vt:lpstr>ProcesosJudiciales_2!Títulos_a_imprimir</vt:lpstr>
    </vt:vector>
  </TitlesOfParts>
  <Company>Interdimensional Cocreation Industries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dc:creator>
  <cp:lastModifiedBy>Usuario de Windows</cp:lastModifiedBy>
  <cp:lastPrinted>2025-07-03T10:36:23Z</cp:lastPrinted>
  <dcterms:created xsi:type="dcterms:W3CDTF">2009-07-10T13:25:11Z</dcterms:created>
  <dcterms:modified xsi:type="dcterms:W3CDTF">2025-07-03T10:37:04Z</dcterms:modified>
</cp:coreProperties>
</file>