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200\docugen\PROYECTOS\OVGB\2024\1.TRABAJO\Cifras_xlsx_24\DEF\es\"/>
    </mc:Choice>
  </mc:AlternateContent>
  <bookViews>
    <workbookView xWindow="0" yWindow="0" windowWidth="28800" windowHeight="11355"/>
  </bookViews>
  <sheets>
    <sheet name="&gt;&gt;INDICE&lt;&lt;" sheetId="5" r:id="rId1"/>
    <sheet name="AyudasEconómicas " sheetId="7" r:id="rId2"/>
  </sheets>
  <definedNames>
    <definedName name="_xlnm.Print_Area" localSheetId="0">'&gt;&gt;INDICE&lt;&lt;'!$C$9:$G$22</definedName>
    <definedName name="_xlnm.Print_Area" localSheetId="1">'AyudasEconómicas '!$C$12:$M$210</definedName>
    <definedName name="_xlnm.Print_Titles" localSheetId="0">'&gt;&gt;INDICE&lt;&lt;'!$2:$8</definedName>
    <definedName name="_xlnm.Print_Titles" localSheetId="1">'AyudasEconómicas '!$2:$11</definedName>
  </definedNames>
  <calcPr calcId="162913"/>
</workbook>
</file>

<file path=xl/calcChain.xml><?xml version="1.0" encoding="utf-8"?>
<calcChain xmlns="http://schemas.openxmlformats.org/spreadsheetml/2006/main">
  <c r="H151" i="7" l="1"/>
  <c r="H141" i="7" l="1"/>
  <c r="H150" i="7"/>
  <c r="H167" i="7" l="1"/>
  <c r="J88" i="7"/>
  <c r="K85" i="7" s="1"/>
  <c r="I206" i="7"/>
  <c r="J206" i="7" s="1"/>
  <c r="H196" i="7"/>
  <c r="I194" i="7" s="1"/>
  <c r="H187" i="7"/>
  <c r="I186" i="7" s="1"/>
  <c r="G178" i="7"/>
  <c r="H178" i="7" s="1"/>
  <c r="H130" i="7"/>
  <c r="H76" i="7"/>
  <c r="I72" i="7" s="1"/>
  <c r="L20" i="7"/>
  <c r="K20" i="7"/>
  <c r="J20" i="7"/>
  <c r="I20" i="7"/>
  <c r="M19" i="7"/>
  <c r="H18" i="7"/>
  <c r="M18" i="7" s="1"/>
  <c r="J162" i="7" l="1"/>
  <c r="J161" i="7"/>
  <c r="J160" i="7"/>
  <c r="I161" i="7"/>
  <c r="I162" i="7"/>
  <c r="I149" i="7"/>
  <c r="I160" i="7"/>
  <c r="I148" i="7"/>
  <c r="J148" i="7"/>
  <c r="J149" i="7"/>
  <c r="I129" i="7"/>
  <c r="I104" i="7"/>
  <c r="I127" i="7"/>
  <c r="I126" i="7"/>
  <c r="I128" i="7"/>
  <c r="I125" i="7"/>
  <c r="I123" i="7"/>
  <c r="I124" i="7"/>
  <c r="I75" i="7"/>
  <c r="I60" i="7"/>
  <c r="I164" i="7"/>
  <c r="I138" i="7"/>
  <c r="I140" i="7"/>
  <c r="I139" i="7"/>
  <c r="J138" i="7"/>
  <c r="J164" i="7"/>
  <c r="I120" i="7"/>
  <c r="I118" i="7"/>
  <c r="I119" i="7"/>
  <c r="I73" i="7"/>
  <c r="I74" i="7"/>
  <c r="I69" i="7"/>
  <c r="I70" i="7"/>
  <c r="I71" i="7"/>
  <c r="I68" i="7"/>
  <c r="I66" i="7"/>
  <c r="I67" i="7"/>
  <c r="I65" i="7"/>
  <c r="J163" i="7"/>
  <c r="J139" i="7"/>
  <c r="J159" i="7"/>
  <c r="J140" i="7"/>
  <c r="J158" i="7"/>
  <c r="I159" i="7"/>
  <c r="I163" i="7"/>
  <c r="I158" i="7"/>
  <c r="I122" i="7"/>
  <c r="I115" i="7"/>
  <c r="I99" i="7"/>
  <c r="I114" i="7"/>
  <c r="J135" i="7"/>
  <c r="I98" i="7"/>
  <c r="I58" i="7"/>
  <c r="I76" i="7"/>
  <c r="I29" i="7"/>
  <c r="J166" i="7"/>
  <c r="J147" i="7"/>
  <c r="I167" i="7"/>
  <c r="I147" i="7"/>
  <c r="J202" i="7"/>
  <c r="K84" i="7"/>
  <c r="K82" i="7"/>
  <c r="J204" i="7"/>
  <c r="I34" i="7"/>
  <c r="I39" i="7"/>
  <c r="K86" i="7"/>
  <c r="K88" i="7"/>
  <c r="K87" i="7"/>
  <c r="I33" i="7"/>
  <c r="I100" i="7"/>
  <c r="H172" i="7"/>
  <c r="K83" i="7"/>
  <c r="H177" i="7"/>
  <c r="I152" i="7"/>
  <c r="I107" i="7"/>
  <c r="J143" i="7"/>
  <c r="I47" i="7"/>
  <c r="I103" i="7"/>
  <c r="I135" i="7"/>
  <c r="I144" i="7"/>
  <c r="I157" i="7"/>
  <c r="H173" i="7"/>
  <c r="J205" i="7"/>
  <c r="I112" i="7"/>
  <c r="I102" i="7"/>
  <c r="I116" i="7"/>
  <c r="I130" i="7"/>
  <c r="I154" i="7"/>
  <c r="I110" i="7"/>
  <c r="I121" i="7"/>
  <c r="I165" i="7"/>
  <c r="H176" i="7"/>
  <c r="I49" i="7"/>
  <c r="I55" i="7"/>
  <c r="J154" i="7"/>
  <c r="I28" i="7"/>
  <c r="I37" i="7"/>
  <c r="I43" i="7"/>
  <c r="I50" i="7"/>
  <c r="I59" i="7"/>
  <c r="I97" i="7"/>
  <c r="I105" i="7"/>
  <c r="I109" i="7"/>
  <c r="I113" i="7"/>
  <c r="I137" i="7"/>
  <c r="J141" i="7"/>
  <c r="I146" i="7"/>
  <c r="J152" i="7"/>
  <c r="I155" i="7"/>
  <c r="I42" i="7"/>
  <c r="I31" i="7"/>
  <c r="I38" i="7"/>
  <c r="I45" i="7"/>
  <c r="I53" i="7"/>
  <c r="J137" i="7"/>
  <c r="I142" i="7"/>
  <c r="J146" i="7"/>
  <c r="I153" i="7"/>
  <c r="I156" i="7"/>
  <c r="H174" i="7"/>
  <c r="J203" i="7"/>
  <c r="I54" i="7"/>
  <c r="I195" i="7"/>
  <c r="H20" i="7"/>
  <c r="I30" i="7"/>
  <c r="I35" i="7"/>
  <c r="I41" i="7"/>
  <c r="I46" i="7"/>
  <c r="I51" i="7"/>
  <c r="I57" i="7"/>
  <c r="I101" i="7"/>
  <c r="I106" i="7"/>
  <c r="I108" i="7"/>
  <c r="I111" i="7"/>
  <c r="I117" i="7"/>
  <c r="J144" i="7"/>
  <c r="J150" i="7"/>
  <c r="J165" i="7"/>
  <c r="J136" i="7"/>
  <c r="J142" i="7"/>
  <c r="J145" i="7"/>
  <c r="J151" i="7"/>
  <c r="J156" i="7"/>
  <c r="I166" i="7"/>
  <c r="J167" i="7"/>
  <c r="H175" i="7"/>
  <c r="I184" i="7"/>
  <c r="I187" i="7"/>
  <c r="I151" i="7"/>
  <c r="I185" i="7"/>
  <c r="I193" i="7"/>
  <c r="I196" i="7"/>
  <c r="I32" i="7"/>
  <c r="I36" i="7"/>
  <c r="I40" i="7"/>
  <c r="I44" i="7"/>
  <c r="I48" i="7"/>
  <c r="I52" i="7"/>
  <c r="I56" i="7"/>
  <c r="I136" i="7"/>
  <c r="I141" i="7"/>
  <c r="I143" i="7"/>
  <c r="I145" i="7"/>
  <c r="I150" i="7"/>
  <c r="J153" i="7"/>
  <c r="J155" i="7"/>
  <c r="J157" i="7"/>
</calcChain>
</file>

<file path=xl/sharedStrings.xml><?xml version="1.0" encoding="utf-8"?>
<sst xmlns="http://schemas.openxmlformats.org/spreadsheetml/2006/main" count="218" uniqueCount="155">
  <si>
    <t>I. Ámbito: PROTECCIÓN SOCIAL</t>
  </si>
  <si>
    <t>TOTAL</t>
  </si>
  <si>
    <t>I.H. Datos sobre Ayudas Económicas</t>
  </si>
  <si>
    <t>Bizkaia</t>
  </si>
  <si>
    <t>Ámbito Territorial</t>
  </si>
  <si>
    <t>%</t>
  </si>
  <si>
    <t>Ayudas económicas</t>
  </si>
  <si>
    <t>Condedidas</t>
  </si>
  <si>
    <t>Denegadas</t>
  </si>
  <si>
    <t>% conced.</t>
  </si>
  <si>
    <t>% Bizkaia sobre CAPV</t>
  </si>
  <si>
    <t>Pendientes</t>
  </si>
  <si>
    <t>Bilbao</t>
  </si>
  <si>
    <t>Santurtzi</t>
  </si>
  <si>
    <t>Barakaldo</t>
  </si>
  <si>
    <t>Portugalete</t>
  </si>
  <si>
    <t>MUNICIPIOS DE RESIDENCIA</t>
  </si>
  <si>
    <t>Getxo</t>
  </si>
  <si>
    <t>Ingresos superiores a lo establecido</t>
  </si>
  <si>
    <t>EUROPA</t>
  </si>
  <si>
    <t>ÁFRICA</t>
  </si>
  <si>
    <t>MAGREB</t>
  </si>
  <si>
    <t>MARRUECOS</t>
  </si>
  <si>
    <t>RESTO ÁFRICA</t>
  </si>
  <si>
    <t>AMÉRICA</t>
  </si>
  <si>
    <t>LATINOAMÉRICA</t>
  </si>
  <si>
    <t>COLOMBIA</t>
  </si>
  <si>
    <t>PARAGUAY</t>
  </si>
  <si>
    <t xml:space="preserve">TOTAL </t>
  </si>
  <si>
    <t>RUMANÍA</t>
  </si>
  <si>
    <t>BOLIVIA</t>
  </si>
  <si>
    <t xml:space="preserve">Mujeres </t>
  </si>
  <si>
    <t xml:space="preserve">% </t>
  </si>
  <si>
    <t>% s/ total extranjeras</t>
  </si>
  <si>
    <t>% s/ total beneficiarias</t>
  </si>
  <si>
    <t>LUGAR DE PROCEDENCIA</t>
  </si>
  <si>
    <r>
      <t xml:space="preserve">2.1. </t>
    </r>
    <r>
      <rPr>
        <u/>
        <sz val="9"/>
        <rFont val="Arial"/>
        <family val="2"/>
      </rPr>
      <t>Por municipio de residencia de la beneficiaria</t>
    </r>
  </si>
  <si>
    <r>
      <t xml:space="preserve">2.2. </t>
    </r>
    <r>
      <rPr>
        <u/>
        <sz val="9"/>
        <rFont val="Arial"/>
        <family val="2"/>
      </rPr>
      <t>Por lugar de procedencia de las mujeres extranjeras beneficiarias</t>
    </r>
  </si>
  <si>
    <t xml:space="preserve">                                         SOLICITUDES AYUDAS ECONÓMICAS</t>
  </si>
  <si>
    <t>N.º</t>
  </si>
  <si>
    <t>Desistidas*</t>
  </si>
  <si>
    <t>Sestao</t>
  </si>
  <si>
    <t>Leioa</t>
  </si>
  <si>
    <t>EDAD</t>
  </si>
  <si>
    <t>Mujeres</t>
  </si>
  <si>
    <t>31-40 años</t>
  </si>
  <si>
    <t>41-50 años</t>
  </si>
  <si>
    <t>51-64 años</t>
  </si>
  <si>
    <t>≥ 65 años</t>
  </si>
  <si>
    <t>&lt; 18 años</t>
  </si>
  <si>
    <t>18-30 años</t>
  </si>
  <si>
    <t>Servicios Sociales</t>
  </si>
  <si>
    <t>Directamente por la mujer</t>
  </si>
  <si>
    <r>
      <t xml:space="preserve">2.3. </t>
    </r>
    <r>
      <rPr>
        <u/>
        <sz val="9"/>
        <rFont val="Arial"/>
        <family val="2"/>
      </rPr>
      <t>Por edad de la beneficiaria</t>
    </r>
  </si>
  <si>
    <t>CUANTÍA OTORGADA</t>
  </si>
  <si>
    <r>
      <t>2.6.</t>
    </r>
    <r>
      <rPr>
        <u/>
        <sz val="9"/>
        <rFont val="Arial"/>
        <family val="2"/>
      </rPr>
      <t xml:space="preserve"> Por cuantía otorgada*</t>
    </r>
  </si>
  <si>
    <t>VÍA SOLICITUD</t>
  </si>
  <si>
    <t xml:space="preserve">I.H. Datos sobre Ayudas Económicas (art. 27 LO 1/2004) </t>
  </si>
  <si>
    <r>
      <t>2.1.</t>
    </r>
    <r>
      <rPr>
        <sz val="9"/>
        <color indexed="18"/>
        <rFont val="Arial"/>
        <family val="2"/>
      </rPr>
      <t xml:space="preserve"> Por municipio de residencia de la beneficiaria</t>
    </r>
  </si>
  <si>
    <r>
      <t xml:space="preserve">2.2. </t>
    </r>
    <r>
      <rPr>
        <sz val="9"/>
        <color indexed="18"/>
        <rFont val="Arial"/>
        <family val="2"/>
      </rPr>
      <t xml:space="preserve">Por lugar de procedencia de las mujeres extranjeras beneficiarias </t>
    </r>
  </si>
  <si>
    <r>
      <t xml:space="preserve">2.3. </t>
    </r>
    <r>
      <rPr>
        <sz val="9"/>
        <color indexed="18"/>
        <rFont val="Arial"/>
        <family val="2"/>
      </rPr>
      <t>Por edad de la beneficiaria</t>
    </r>
  </si>
  <si>
    <r>
      <t>2.6.</t>
    </r>
    <r>
      <rPr>
        <sz val="9"/>
        <color indexed="18"/>
        <rFont val="Arial"/>
        <family val="2"/>
      </rPr>
      <t xml:space="preserve"> Por cuantía otorgada</t>
    </r>
  </si>
  <si>
    <t>MOTIVOS DENEGACIÓN</t>
  </si>
  <si>
    <t>*La cuantía otorgada se establece en base a criterios relacionados con el número de personas a cargo de la mujer solicitante y</t>
  </si>
  <si>
    <t>*Solicitudes denegadas por falta de subsanación de la documentación requerida.</t>
  </si>
  <si>
    <t>el grado de discapacidad de la mujer y/o las personas a cargo. Clasificación de los importes:</t>
  </si>
  <si>
    <t>Ayudas económicas a mujeres víctimas de violencia de género (art. 27 LO 1/2004).</t>
  </si>
  <si>
    <t>Basauri</t>
  </si>
  <si>
    <t>Etxebarri</t>
  </si>
  <si>
    <t>Galdakao</t>
  </si>
  <si>
    <t>Arrigorriaga</t>
  </si>
  <si>
    <t>Gernika-Lumo</t>
  </si>
  <si>
    <r>
      <t xml:space="preserve">2.5. </t>
    </r>
    <r>
      <rPr>
        <u/>
        <sz val="9"/>
        <rFont val="Arial"/>
        <family val="2"/>
      </rPr>
      <t xml:space="preserve">Por vía de solicitud </t>
    </r>
  </si>
  <si>
    <r>
      <t xml:space="preserve">2.5. </t>
    </r>
    <r>
      <rPr>
        <sz val="9"/>
        <color indexed="18"/>
        <rFont val="Arial"/>
        <family val="2"/>
      </rPr>
      <t>Por vía de solicitud</t>
    </r>
  </si>
  <si>
    <t xml:space="preserve">TOTAL  </t>
  </si>
  <si>
    <t>Erandio</t>
  </si>
  <si>
    <t>NICARAGUA</t>
  </si>
  <si>
    <t>Haber percibido esta ayuda anteriormente o percibir ayudas incompatibles</t>
  </si>
  <si>
    <t>Durango</t>
  </si>
  <si>
    <t>Abanto y Ciérvana-Abanto Zierbena</t>
  </si>
  <si>
    <t>Sopela</t>
  </si>
  <si>
    <t>BRASIL</t>
  </si>
  <si>
    <t>Mungia</t>
  </si>
  <si>
    <t>Ugao-Miraballes</t>
  </si>
  <si>
    <t>Zalla</t>
  </si>
  <si>
    <t>ARGELIA</t>
  </si>
  <si>
    <t>GUINEA BISSAU</t>
  </si>
  <si>
    <t>HONDURAS</t>
  </si>
  <si>
    <t>Servicio de Asistencia a la Víctima (SAV)</t>
  </si>
  <si>
    <r>
      <t xml:space="preserve">1.1. </t>
    </r>
    <r>
      <rPr>
        <u/>
        <sz val="9"/>
        <rFont val="Arial"/>
        <family val="2"/>
      </rPr>
      <t>Solicitudes atendidas por resolución del procedimiento y ámbito territorial</t>
    </r>
  </si>
  <si>
    <r>
      <t xml:space="preserve">1.3. </t>
    </r>
    <r>
      <rPr>
        <u/>
        <sz val="9"/>
        <rFont val="Arial"/>
        <family val="2"/>
      </rPr>
      <t>Solicitudes denegadas por motivo de denegación</t>
    </r>
  </si>
  <si>
    <r>
      <t xml:space="preserve">1.1. </t>
    </r>
    <r>
      <rPr>
        <sz val="9"/>
        <color indexed="18"/>
        <rFont val="Arial"/>
        <family val="2"/>
      </rPr>
      <t>Solicitudes atendidas por resolución del procedimiento y ámbito territorial</t>
    </r>
  </si>
  <si>
    <r>
      <t>1.3.</t>
    </r>
    <r>
      <rPr>
        <sz val="9"/>
        <color indexed="18"/>
        <rFont val="Arial"/>
        <family val="2"/>
      </rPr>
      <t xml:space="preserve"> Solicitudes denegadas por motivo de denegación</t>
    </r>
  </si>
  <si>
    <t>Bermeo</t>
  </si>
  <si>
    <t>Ermua</t>
  </si>
  <si>
    <t>Otros motivos</t>
  </si>
  <si>
    <t>PERÚ</t>
  </si>
  <si>
    <t>Ondarroa</t>
  </si>
  <si>
    <t>RESTO EUROPA</t>
  </si>
  <si>
    <t>GUINEA ECUATORIAL</t>
  </si>
  <si>
    <t>ARGENTINA</t>
  </si>
  <si>
    <t>No cumplir más de un requisito</t>
  </si>
  <si>
    <t>U.E. 27</t>
  </si>
  <si>
    <t>Amorebieta-Etxano</t>
  </si>
  <si>
    <t>Derio</t>
  </si>
  <si>
    <t>Igorre</t>
  </si>
  <si>
    <t>Lemoa</t>
  </si>
  <si>
    <t>Ortuella</t>
  </si>
  <si>
    <t>No acreditar la situación de VG en la forma prevista</t>
  </si>
  <si>
    <t>No tener especiales dificultades para obtener empleo</t>
  </si>
  <si>
    <t>ECUADOR</t>
  </si>
  <si>
    <t>Lekeitio</t>
  </si>
  <si>
    <t>Muskiz</t>
  </si>
  <si>
    <t>Sondika</t>
  </si>
  <si>
    <t>Valle de Trápaga-Trapagaran</t>
  </si>
  <si>
    <t>Urduliz</t>
  </si>
  <si>
    <t>NIGERIA</t>
  </si>
  <si>
    <t>CUBA</t>
  </si>
  <si>
    <t>ASIA</t>
  </si>
  <si>
    <t>6 meses de subsidio por desempleo</t>
  </si>
  <si>
    <t>12 meses de subsidio por desempleo</t>
  </si>
  <si>
    <t>18 meses de subsidio por desempleo</t>
  </si>
  <si>
    <t>24 meses de subsidio por desempleo</t>
  </si>
  <si>
    <r>
      <t xml:space="preserve">Tabla 1. </t>
    </r>
    <r>
      <rPr>
        <sz val="10"/>
        <rFont val="Arial"/>
        <family val="2"/>
      </rPr>
      <t>Ayudas económicas a mujeres víctimas de violencia de género. Bizkaia. 2023.</t>
    </r>
  </si>
  <si>
    <r>
      <t>Tabla 2</t>
    </r>
    <r>
      <rPr>
        <sz val="10"/>
        <rFont val="Arial"/>
        <family val="2"/>
      </rPr>
      <t>. Ayudas económicas a mujeres víctimas de violencia de género. Solicitudes concedidas. Bizkaia. 2023.</t>
    </r>
  </si>
  <si>
    <t>CAPV**</t>
  </si>
  <si>
    <t>**Se renuncia a una ayuda tras ser resuelta favorablemente.</t>
  </si>
  <si>
    <r>
      <t xml:space="preserve">1.2. </t>
    </r>
    <r>
      <rPr>
        <u/>
        <sz val="9"/>
        <rFont val="Arial"/>
        <family val="2"/>
      </rPr>
      <t>Solicitudes atendidas por municipio de residencia de la solicitante</t>
    </r>
  </si>
  <si>
    <r>
      <t>1.2.</t>
    </r>
    <r>
      <rPr>
        <sz val="9"/>
        <color indexed="18"/>
        <rFont val="Arial"/>
        <family val="2"/>
      </rPr>
      <t xml:space="preserve"> Solicitudes atendidas por municipio de residencia de la solicitante</t>
    </r>
  </si>
  <si>
    <t>Bakio</t>
  </si>
  <si>
    <t>Elorrio</t>
  </si>
  <si>
    <t>Forua</t>
  </si>
  <si>
    <t>Gordexola</t>
  </si>
  <si>
    <t>Güeñes</t>
  </si>
  <si>
    <t>Lezama</t>
  </si>
  <si>
    <t>Mallabia</t>
  </si>
  <si>
    <t>Marikina-Xemein</t>
  </si>
  <si>
    <t>Urduña/Orduña</t>
  </si>
  <si>
    <t>Zaldibar</t>
  </si>
  <si>
    <t>Zamudio</t>
  </si>
  <si>
    <t>Zeanuri</t>
  </si>
  <si>
    <t>ITALIA</t>
  </si>
  <si>
    <t>RUSIA</t>
  </si>
  <si>
    <t>ANGOLA</t>
  </si>
  <si>
    <t>EL SALVADOR</t>
  </si>
  <si>
    <t>GUATEMALA</t>
  </si>
  <si>
    <t>VENEZUELA</t>
  </si>
  <si>
    <t>MONGOLIA</t>
  </si>
  <si>
    <r>
      <t xml:space="preserve">2.4. </t>
    </r>
    <r>
      <rPr>
        <u/>
        <sz val="9"/>
        <rFont val="Arial"/>
        <family val="2"/>
      </rPr>
      <t>Por número de personas a cargo</t>
    </r>
  </si>
  <si>
    <t>PERSONAS A CARGO</t>
  </si>
  <si>
    <t>Sin personas a cargo</t>
  </si>
  <si>
    <t>Con 1 persona a cargo</t>
  </si>
  <si>
    <t>Con 2 o más personas a cargo</t>
  </si>
  <si>
    <t>Fuente: Departamento de Bienestar, Juventud y Reto Demográfico. Gobierno Vasco.</t>
  </si>
  <si>
    <r>
      <t xml:space="preserve">2.4. </t>
    </r>
    <r>
      <rPr>
        <sz val="9"/>
        <color indexed="18"/>
        <rFont val="Arial"/>
        <family val="2"/>
      </rPr>
      <t>Por número de personas a cargo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</si>
</sst>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General\ "/>
    <numFmt numFmtId="165" formatCode="0\ "/>
    <numFmt numFmtId="166" formatCode="0.00\ "/>
    <numFmt numFmtId="167" formatCode="#,##0.0\ "/>
    <numFmt numFmtId="168" formatCode="\ @"/>
    <numFmt numFmtId="169" formatCode="#,##0\ "/>
    <numFmt numFmtId="170" formatCode="0.0\ "/>
  </numFmts>
  <fonts count="27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b/>
      <sz val="12"/>
      <color indexed="62"/>
      <name val="Arial"/>
      <family val="2"/>
    </font>
    <font>
      <b/>
      <sz val="12"/>
      <name val="Arial"/>
      <family val="2"/>
    </font>
    <font>
      <b/>
      <u/>
      <sz val="10"/>
      <color indexed="12"/>
      <name val="Arial"/>
      <family val="2"/>
    </font>
    <font>
      <b/>
      <sz val="12"/>
      <color indexed="6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8"/>
      <name val="Arial"/>
      <family val="2"/>
    </font>
    <font>
      <b/>
      <sz val="10"/>
      <color indexed="18"/>
      <name val="Arial"/>
      <family val="2"/>
    </font>
    <font>
      <b/>
      <i/>
      <sz val="9"/>
      <color indexed="16"/>
      <name val="Arial"/>
      <family val="2"/>
    </font>
    <font>
      <b/>
      <sz val="8"/>
      <name val="Arial"/>
      <family val="2"/>
    </font>
    <font>
      <i/>
      <sz val="9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u/>
      <sz val="9"/>
      <name val="Arial"/>
      <family val="2"/>
    </font>
    <font>
      <sz val="9"/>
      <color indexed="16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u/>
      <sz val="9"/>
      <name val="Arial"/>
      <family val="2"/>
    </font>
    <font>
      <b/>
      <sz val="9"/>
      <color indexed="16"/>
      <name val="arial"/>
      <family val="2"/>
    </font>
    <font>
      <sz val="9"/>
      <color indexed="18"/>
      <name val="Arial"/>
      <family val="2"/>
    </font>
    <font>
      <b/>
      <sz val="9"/>
      <color indexed="1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DDDDD"/>
        <bgColor indexed="64"/>
      </patternFill>
    </fill>
  </fills>
  <borders count="5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22"/>
      </bottom>
      <diagonal/>
    </border>
    <border>
      <left/>
      <right/>
      <top/>
      <bottom style="hair">
        <color indexed="22"/>
      </bottom>
      <diagonal/>
    </border>
    <border>
      <left/>
      <right style="thin">
        <color indexed="64"/>
      </right>
      <top/>
      <bottom style="hair">
        <color indexed="22"/>
      </bottom>
      <diagonal/>
    </border>
    <border>
      <left style="thin">
        <color indexed="64"/>
      </left>
      <right style="thin">
        <color indexed="64"/>
      </right>
      <top/>
      <bottom style="hair">
        <color indexed="2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22"/>
      </top>
      <bottom style="hair">
        <color indexed="22"/>
      </bottom>
      <diagonal/>
    </border>
    <border>
      <left/>
      <right/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22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 style="hair">
        <color indexed="64"/>
      </bottom>
      <diagonal/>
    </border>
    <border>
      <left style="thin">
        <color indexed="64"/>
      </left>
      <right/>
      <top style="hair">
        <color indexed="22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rgb="FF808080"/>
      </top>
      <bottom style="hair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theme="0" tint="-0.499984740745262"/>
      </bottom>
      <diagonal/>
    </border>
    <border>
      <left style="thin">
        <color indexed="64"/>
      </left>
      <right style="thin">
        <color indexed="64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indexed="64"/>
      </left>
      <right/>
      <top style="hair">
        <color indexed="22"/>
      </top>
      <bottom/>
      <diagonal/>
    </border>
    <border>
      <left/>
      <right/>
      <top style="hair">
        <color indexed="22"/>
      </top>
      <bottom/>
      <diagonal/>
    </border>
    <border>
      <left/>
      <right style="thin">
        <color indexed="64"/>
      </right>
      <top style="hair">
        <color indexed="22"/>
      </top>
      <bottom/>
      <diagonal/>
    </border>
    <border>
      <left style="thin">
        <color indexed="64"/>
      </left>
      <right style="thin">
        <color indexed="64"/>
      </right>
      <top style="hair">
        <color indexed="22"/>
      </top>
      <bottom/>
      <diagonal/>
    </border>
    <border>
      <left/>
      <right style="thin">
        <color indexed="64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indexed="64"/>
      </left>
      <right style="thin">
        <color indexed="64"/>
      </right>
      <top style="hair">
        <color theme="0" tint="-0.499984740745262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22"/>
      </bottom>
      <diagonal/>
    </border>
    <border>
      <left/>
      <right/>
      <top style="thin">
        <color indexed="64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hair">
        <color indexed="22"/>
      </bottom>
      <diagonal/>
    </border>
    <border>
      <left/>
      <right style="thin">
        <color indexed="64"/>
      </right>
      <top style="hair">
        <color indexed="22"/>
      </top>
      <bottom style="hair">
        <color rgb="FF808080"/>
      </bottom>
      <diagonal/>
    </border>
    <border>
      <left style="thin">
        <color indexed="64"/>
      </left>
      <right/>
      <top style="thin">
        <color indexed="64"/>
      </top>
      <bottom style="hair">
        <color theme="0" tint="-0.499984740745262"/>
      </bottom>
      <diagonal/>
    </border>
    <border>
      <left/>
      <right/>
      <top style="thin">
        <color indexed="64"/>
      </top>
      <bottom style="hair">
        <color theme="0" tint="-0.499984740745262"/>
      </bottom>
      <diagonal/>
    </border>
    <border>
      <left/>
      <right style="thin">
        <color indexed="64"/>
      </right>
      <top style="thin">
        <color indexed="64"/>
      </top>
      <bottom style="hair">
        <color theme="0" tint="-0.499984740745262"/>
      </bottom>
      <diagonal/>
    </border>
    <border>
      <left style="thin">
        <color indexed="64"/>
      </left>
      <right style="thin">
        <color indexed="64"/>
      </right>
      <top style="hair">
        <color theme="0" tint="-0.499984740745262"/>
      </top>
      <bottom style="hair">
        <color rgb="FF808080"/>
      </bottom>
      <diagonal/>
    </border>
    <border>
      <left style="thin">
        <color auto="1"/>
      </left>
      <right/>
      <top style="hair">
        <color theme="0" tint="-0.499984740745262"/>
      </top>
      <bottom style="hair">
        <color theme="0" tint="-0.499984740745262"/>
      </bottom>
      <diagonal/>
    </border>
    <border>
      <left/>
      <right/>
      <top style="hair">
        <color theme="0" tint="-0.499984740745262"/>
      </top>
      <bottom style="hair">
        <color theme="0" tint="-0.499984740745262"/>
      </bottom>
      <diagonal/>
    </border>
    <border>
      <left style="thin">
        <color indexed="64"/>
      </left>
      <right style="thin">
        <color indexed="64"/>
      </right>
      <top style="hair">
        <color theme="0" tint="-0.499984740745262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 style="hair">
        <color theme="0" tint="-0.499984740745262"/>
      </bottom>
      <diagonal/>
    </border>
    <border>
      <left/>
      <right/>
      <top style="hair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theme="0" tint="-0.499984740745262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247">
    <xf numFmtId="0" fontId="0" fillId="0" borderId="0" xfId="0"/>
    <xf numFmtId="164" fontId="3" fillId="0" borderId="0" xfId="0" applyNumberFormat="1" applyFont="1" applyBorder="1" applyAlignment="1">
      <alignment vertical="center"/>
    </xf>
    <xf numFmtId="164" fontId="3" fillId="0" borderId="0" xfId="0" applyNumberFormat="1" applyFont="1" applyAlignment="1">
      <alignment vertical="center"/>
    </xf>
    <xf numFmtId="164" fontId="3" fillId="0" borderId="0" xfId="0" applyNumberFormat="1" applyFont="1" applyFill="1" applyBorder="1" applyAlignment="1">
      <alignment vertical="center"/>
    </xf>
    <xf numFmtId="164" fontId="4" fillId="0" borderId="0" xfId="0" applyNumberFormat="1" applyFont="1" applyAlignment="1">
      <alignment vertical="center"/>
    </xf>
    <xf numFmtId="164" fontId="5" fillId="0" borderId="0" xfId="0" applyNumberFormat="1" applyFont="1" applyAlignment="1">
      <alignment vertical="center"/>
    </xf>
    <xf numFmtId="164" fontId="1" fillId="0" borderId="0" xfId="0" applyNumberFormat="1" applyFont="1" applyBorder="1" applyAlignment="1">
      <alignment vertical="center"/>
    </xf>
    <xf numFmtId="164" fontId="1" fillId="0" borderId="0" xfId="0" applyNumberFormat="1" applyFont="1" applyAlignment="1">
      <alignment vertical="center"/>
    </xf>
    <xf numFmtId="164" fontId="1" fillId="0" borderId="0" xfId="0" applyNumberFormat="1" applyFont="1" applyFill="1" applyBorder="1" applyAlignment="1">
      <alignment vertical="center"/>
    </xf>
    <xf numFmtId="164" fontId="6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164" fontId="8" fillId="0" borderId="0" xfId="0" applyNumberFormat="1" applyFont="1" applyAlignment="1">
      <alignment vertical="center"/>
    </xf>
    <xf numFmtId="0" fontId="7" fillId="0" borderId="0" xfId="1" applyFont="1" applyAlignment="1" applyProtection="1">
      <alignment vertical="center"/>
    </xf>
    <xf numFmtId="164" fontId="3" fillId="0" borderId="0" xfId="0" applyNumberFormat="1" applyFont="1" applyFill="1" applyAlignment="1">
      <alignment vertical="center"/>
    </xf>
    <xf numFmtId="164" fontId="12" fillId="0" borderId="0" xfId="0" applyNumberFormat="1" applyFont="1" applyFill="1" applyBorder="1" applyAlignment="1">
      <alignment vertical="center"/>
    </xf>
    <xf numFmtId="164" fontId="3" fillId="2" borderId="1" xfId="0" applyNumberFormat="1" applyFont="1" applyFill="1" applyBorder="1" applyAlignment="1">
      <alignment horizontal="centerContinuous" vertical="center" wrapText="1"/>
    </xf>
    <xf numFmtId="164" fontId="14" fillId="2" borderId="2" xfId="0" applyNumberFormat="1" applyFont="1" applyFill="1" applyBorder="1" applyAlignment="1">
      <alignment horizontal="left" vertical="center"/>
    </xf>
    <xf numFmtId="0" fontId="10" fillId="3" borderId="3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0" fontId="9" fillId="2" borderId="4" xfId="0" applyFont="1" applyFill="1" applyBorder="1" applyAlignment="1">
      <alignment horizontal="right" vertical="center"/>
    </xf>
    <xf numFmtId="165" fontId="9" fillId="2" borderId="5" xfId="0" applyNumberFormat="1" applyFont="1" applyFill="1" applyBorder="1" applyAlignment="1">
      <alignment vertical="center"/>
    </xf>
    <xf numFmtId="164" fontId="9" fillId="2" borderId="2" xfId="0" applyNumberFormat="1" applyFont="1" applyFill="1" applyBorder="1" applyAlignment="1">
      <alignment vertical="center"/>
    </xf>
    <xf numFmtId="164" fontId="9" fillId="2" borderId="1" xfId="0" applyNumberFormat="1" applyFont="1" applyFill="1" applyBorder="1" applyAlignment="1">
      <alignment vertical="center"/>
    </xf>
    <xf numFmtId="164" fontId="9" fillId="2" borderId="4" xfId="0" applyNumberFormat="1" applyFont="1" applyFill="1" applyBorder="1" applyAlignment="1">
      <alignment horizontal="right" vertical="center"/>
    </xf>
    <xf numFmtId="169" fontId="9" fillId="2" borderId="5" xfId="0" applyNumberFormat="1" applyFont="1" applyFill="1" applyBorder="1" applyAlignment="1">
      <alignment vertical="center"/>
    </xf>
    <xf numFmtId="0" fontId="10" fillId="3" borderId="3" xfId="0" applyFont="1" applyFill="1" applyBorder="1" applyAlignment="1">
      <alignment horizontal="centerContinuous" vertical="center"/>
    </xf>
    <xf numFmtId="0" fontId="15" fillId="3" borderId="4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Continuous" vertical="center" wrapText="1"/>
    </xf>
    <xf numFmtId="169" fontId="10" fillId="2" borderId="6" xfId="0" applyNumberFormat="1" applyFont="1" applyFill="1" applyBorder="1" applyAlignment="1">
      <alignment vertical="center"/>
    </xf>
    <xf numFmtId="169" fontId="10" fillId="2" borderId="4" xfId="0" applyNumberFormat="1" applyFont="1" applyFill="1" applyBorder="1" applyAlignment="1">
      <alignment vertical="center"/>
    </xf>
    <xf numFmtId="164" fontId="9" fillId="0" borderId="0" xfId="0" applyNumberFormat="1" applyFont="1" applyAlignment="1">
      <alignment vertical="center" wrapText="1"/>
    </xf>
    <xf numFmtId="164" fontId="19" fillId="0" borderId="0" xfId="0" applyNumberFormat="1" applyFont="1" applyBorder="1" applyAlignment="1">
      <alignment vertical="center"/>
    </xf>
    <xf numFmtId="0" fontId="10" fillId="3" borderId="8" xfId="0" applyFont="1" applyFill="1" applyBorder="1" applyAlignment="1">
      <alignment horizontal="centerContinuous" vertical="center"/>
    </xf>
    <xf numFmtId="0" fontId="10" fillId="3" borderId="9" xfId="0" applyFont="1" applyFill="1" applyBorder="1" applyAlignment="1">
      <alignment horizontal="centerContinuous" vertical="center"/>
    </xf>
    <xf numFmtId="0" fontId="10" fillId="3" borderId="5" xfId="0" applyFont="1" applyFill="1" applyBorder="1" applyAlignment="1">
      <alignment horizontal="center" vertical="center"/>
    </xf>
    <xf numFmtId="169" fontId="10" fillId="2" borderId="5" xfId="0" applyNumberFormat="1" applyFont="1" applyFill="1" applyBorder="1" applyAlignment="1">
      <alignment vertical="center"/>
    </xf>
    <xf numFmtId="164" fontId="11" fillId="3" borderId="12" xfId="0" applyNumberFormat="1" applyFont="1" applyFill="1" applyBorder="1" applyAlignment="1">
      <alignment horizontal="centerContinuous" vertical="center"/>
    </xf>
    <xf numFmtId="166" fontId="20" fillId="2" borderId="5" xfId="0" applyNumberFormat="1" applyFont="1" applyFill="1" applyBorder="1" applyAlignment="1">
      <alignment vertical="center"/>
    </xf>
    <xf numFmtId="169" fontId="10" fillId="2" borderId="9" xfId="0" applyNumberFormat="1" applyFont="1" applyFill="1" applyBorder="1" applyAlignment="1">
      <alignment vertical="center"/>
    </xf>
    <xf numFmtId="0" fontId="1" fillId="0" borderId="0" xfId="0" applyFont="1" applyAlignment="1">
      <alignment vertical="center"/>
    </xf>
    <xf numFmtId="164" fontId="22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164" fontId="12" fillId="0" borderId="0" xfId="0" applyNumberFormat="1" applyFont="1" applyFill="1" applyBorder="1" applyAlignment="1"/>
    <xf numFmtId="0" fontId="10" fillId="0" borderId="0" xfId="0" applyFont="1" applyFill="1" applyAlignment="1">
      <alignment vertical="center" wrapText="1"/>
    </xf>
    <xf numFmtId="164" fontId="17" fillId="0" borderId="0" xfId="0" applyNumberFormat="1" applyFont="1" applyFill="1" applyAlignment="1">
      <alignment vertical="center"/>
    </xf>
    <xf numFmtId="164" fontId="17" fillId="0" borderId="0" xfId="0" applyNumberFormat="1" applyFont="1" applyFill="1" applyBorder="1" applyAlignment="1">
      <alignment vertical="center"/>
    </xf>
    <xf numFmtId="164" fontId="17" fillId="0" borderId="0" xfId="0" applyNumberFormat="1" applyFont="1" applyFill="1" applyBorder="1" applyAlignment="1">
      <alignment horizontal="centerContinuous" vertical="center" wrapText="1"/>
    </xf>
    <xf numFmtId="164" fontId="17" fillId="0" borderId="0" xfId="0" applyNumberFormat="1" applyFont="1" applyFill="1" applyBorder="1" applyAlignment="1">
      <alignment horizontal="left" vertical="center" wrapText="1"/>
    </xf>
    <xf numFmtId="166" fontId="17" fillId="0" borderId="0" xfId="0" applyNumberFormat="1" applyFont="1" applyFill="1" applyBorder="1" applyAlignment="1">
      <alignment vertical="center"/>
    </xf>
    <xf numFmtId="0" fontId="9" fillId="3" borderId="2" xfId="0" applyFont="1" applyFill="1" applyBorder="1" applyAlignment="1">
      <alignment horizontal="centerContinuous" vertical="center"/>
    </xf>
    <xf numFmtId="0" fontId="10" fillId="3" borderId="1" xfId="0" applyFont="1" applyFill="1" applyBorder="1" applyAlignment="1">
      <alignment horizontal="centerContinuous" vertical="center"/>
    </xf>
    <xf numFmtId="0" fontId="10" fillId="3" borderId="4" xfId="0" applyFont="1" applyFill="1" applyBorder="1" applyAlignment="1">
      <alignment horizontal="centerContinuous" vertical="center"/>
    </xf>
    <xf numFmtId="0" fontId="11" fillId="0" borderId="13" xfId="0" applyFont="1" applyBorder="1" applyAlignment="1">
      <alignment vertical="center"/>
    </xf>
    <xf numFmtId="0" fontId="11" fillId="0" borderId="14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165" fontId="11" fillId="0" borderId="16" xfId="0" applyNumberFormat="1" applyFont="1" applyBorder="1" applyAlignment="1">
      <alignment vertical="center"/>
    </xf>
    <xf numFmtId="0" fontId="11" fillId="0" borderId="10" xfId="0" applyFont="1" applyFill="1" applyBorder="1" applyAlignment="1">
      <alignment vertical="center"/>
    </xf>
    <xf numFmtId="0" fontId="11" fillId="0" borderId="7" xfId="0" applyFont="1" applyBorder="1" applyAlignment="1">
      <alignment vertical="center"/>
    </xf>
    <xf numFmtId="165" fontId="11" fillId="0" borderId="17" xfId="0" applyNumberFormat="1" applyFont="1" applyBorder="1" applyAlignment="1">
      <alignment vertical="center"/>
    </xf>
    <xf numFmtId="164" fontId="19" fillId="0" borderId="0" xfId="0" applyNumberFormat="1" applyFont="1" applyAlignment="1">
      <alignment vertical="center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right" vertical="center"/>
    </xf>
    <xf numFmtId="165" fontId="9" fillId="0" borderId="0" xfId="0" applyNumberFormat="1" applyFont="1" applyFill="1" applyBorder="1" applyAlignment="1">
      <alignment vertical="center"/>
    </xf>
    <xf numFmtId="2" fontId="10" fillId="0" borderId="0" xfId="0" applyNumberFormat="1" applyFont="1" applyFill="1" applyBorder="1" applyAlignment="1">
      <alignment vertical="center"/>
    </xf>
    <xf numFmtId="164" fontId="17" fillId="0" borderId="0" xfId="0" applyNumberFormat="1" applyFont="1" applyFill="1" applyBorder="1" applyAlignment="1">
      <alignment horizontal="left" vertical="center"/>
    </xf>
    <xf numFmtId="0" fontId="26" fillId="0" borderId="0" xfId="0" applyFont="1" applyFill="1" applyAlignment="1">
      <alignment vertical="center" wrapText="1"/>
    </xf>
    <xf numFmtId="164" fontId="26" fillId="0" borderId="0" xfId="0" applyNumberFormat="1" applyFont="1" applyBorder="1" applyAlignment="1">
      <alignment vertical="center"/>
    </xf>
    <xf numFmtId="164" fontId="15" fillId="3" borderId="18" xfId="0" applyNumberFormat="1" applyFont="1" applyFill="1" applyBorder="1" applyAlignment="1">
      <alignment horizontal="center" vertical="center"/>
    </xf>
    <xf numFmtId="164" fontId="15" fillId="3" borderId="2" xfId="0" applyNumberFormat="1" applyFont="1" applyFill="1" applyBorder="1" applyAlignment="1">
      <alignment horizontal="centerContinuous" vertical="center"/>
    </xf>
    <xf numFmtId="164" fontId="15" fillId="3" borderId="1" xfId="0" applyNumberFormat="1" applyFont="1" applyFill="1" applyBorder="1" applyAlignment="1">
      <alignment horizontal="centerContinuous" vertical="center"/>
    </xf>
    <xf numFmtId="164" fontId="15" fillId="3" borderId="1" xfId="0" applyNumberFormat="1" applyFont="1" applyFill="1" applyBorder="1" applyAlignment="1">
      <alignment vertical="center"/>
    </xf>
    <xf numFmtId="164" fontId="15" fillId="3" borderId="4" xfId="0" applyNumberFormat="1" applyFont="1" applyFill="1" applyBorder="1" applyAlignment="1">
      <alignment vertical="center"/>
    </xf>
    <xf numFmtId="164" fontId="15" fillId="3" borderId="10" xfId="0" applyNumberFormat="1" applyFont="1" applyFill="1" applyBorder="1" applyAlignment="1">
      <alignment horizontal="centerContinuous" vertical="center"/>
    </xf>
    <xf numFmtId="164" fontId="15" fillId="3" borderId="11" xfId="0" applyNumberFormat="1" applyFont="1" applyFill="1" applyBorder="1" applyAlignment="1">
      <alignment horizontal="centerContinuous" vertical="center"/>
    </xf>
    <xf numFmtId="164" fontId="10" fillId="3" borderId="2" xfId="0" applyNumberFormat="1" applyFont="1" applyFill="1" applyBorder="1" applyAlignment="1">
      <alignment horizontal="centerContinuous" vertical="center"/>
    </xf>
    <xf numFmtId="164" fontId="11" fillId="3" borderId="1" xfId="0" applyNumberFormat="1" applyFont="1" applyFill="1" applyBorder="1" applyAlignment="1">
      <alignment horizontal="centerContinuous" vertical="center"/>
    </xf>
    <xf numFmtId="164" fontId="11" fillId="3" borderId="4" xfId="0" applyNumberFormat="1" applyFont="1" applyFill="1" applyBorder="1" applyAlignment="1">
      <alignment horizontal="centerContinuous" vertical="center"/>
    </xf>
    <xf numFmtId="164" fontId="12" fillId="0" borderId="0" xfId="0" applyNumberFormat="1" applyFont="1" applyFill="1" applyBorder="1" applyAlignment="1">
      <alignment vertical="top"/>
    </xf>
    <xf numFmtId="0" fontId="17" fillId="0" borderId="0" xfId="0" applyFont="1" applyFill="1" applyBorder="1" applyAlignment="1"/>
    <xf numFmtId="0" fontId="17" fillId="0" borderId="0" xfId="0" applyFont="1" applyFill="1" applyBorder="1" applyAlignment="1">
      <alignment vertical="top"/>
    </xf>
    <xf numFmtId="164" fontId="1" fillId="0" borderId="0" xfId="0" applyNumberFormat="1" applyFont="1" applyFill="1" applyAlignment="1">
      <alignment vertical="center"/>
    </xf>
    <xf numFmtId="0" fontId="17" fillId="0" borderId="0" xfId="0" applyFont="1" applyFill="1" applyBorder="1" applyAlignment="1">
      <alignment vertical="center"/>
    </xf>
    <xf numFmtId="164" fontId="3" fillId="0" borderId="8" xfId="0" applyNumberFormat="1" applyFont="1" applyFill="1" applyBorder="1" applyAlignment="1">
      <alignment horizontal="left" vertical="center"/>
    </xf>
    <xf numFmtId="164" fontId="3" fillId="0" borderId="12" xfId="0" applyNumberFormat="1" applyFont="1" applyFill="1" applyBorder="1" applyAlignment="1">
      <alignment vertical="center"/>
    </xf>
    <xf numFmtId="164" fontId="3" fillId="0" borderId="3" xfId="0" applyNumberFormat="1" applyFont="1" applyFill="1" applyBorder="1" applyAlignment="1">
      <alignment vertical="center"/>
    </xf>
    <xf numFmtId="164" fontId="3" fillId="0" borderId="19" xfId="0" applyNumberFormat="1" applyFont="1" applyFill="1" applyBorder="1" applyAlignment="1">
      <alignment vertical="center"/>
    </xf>
    <xf numFmtId="165" fontId="3" fillId="0" borderId="20" xfId="0" applyNumberFormat="1" applyFont="1" applyBorder="1" applyAlignment="1">
      <alignment vertical="center"/>
    </xf>
    <xf numFmtId="0" fontId="11" fillId="0" borderId="8" xfId="0" applyFont="1" applyFill="1" applyBorder="1" applyAlignment="1">
      <alignment vertical="center"/>
    </xf>
    <xf numFmtId="0" fontId="11" fillId="0" borderId="12" xfId="0" applyFont="1" applyBorder="1" applyAlignment="1">
      <alignment vertical="center"/>
    </xf>
    <xf numFmtId="0" fontId="11" fillId="0" borderId="9" xfId="0" applyFont="1" applyBorder="1" applyAlignment="1">
      <alignment vertical="center"/>
    </xf>
    <xf numFmtId="165" fontId="11" fillId="0" borderId="3" xfId="0" applyNumberFormat="1" applyFont="1" applyBorder="1" applyAlignment="1">
      <alignment vertical="center"/>
    </xf>
    <xf numFmtId="164" fontId="3" fillId="0" borderId="21" xfId="0" applyNumberFormat="1" applyFont="1" applyBorder="1" applyAlignment="1">
      <alignment vertical="center"/>
    </xf>
    <xf numFmtId="164" fontId="3" fillId="0" borderId="22" xfId="0" applyNumberFormat="1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165" fontId="3" fillId="0" borderId="21" xfId="0" applyNumberFormat="1" applyFont="1" applyBorder="1" applyAlignment="1">
      <alignment vertical="center"/>
    </xf>
    <xf numFmtId="169" fontId="11" fillId="0" borderId="23" xfId="0" applyNumberFormat="1" applyFont="1" applyFill="1" applyBorder="1" applyAlignment="1">
      <alignment vertical="center"/>
    </xf>
    <xf numFmtId="0" fontId="11" fillId="0" borderId="21" xfId="0" applyFont="1" applyBorder="1" applyAlignment="1">
      <alignment vertical="center"/>
    </xf>
    <xf numFmtId="0" fontId="11" fillId="0" borderId="22" xfId="0" applyFont="1" applyBorder="1" applyAlignment="1">
      <alignment vertical="center"/>
    </xf>
    <xf numFmtId="0" fontId="11" fillId="0" borderId="23" xfId="0" applyFont="1" applyBorder="1" applyAlignment="1">
      <alignment vertical="center"/>
    </xf>
    <xf numFmtId="165" fontId="11" fillId="0" borderId="24" xfId="0" applyNumberFormat="1" applyFont="1" applyBorder="1" applyAlignment="1">
      <alignment vertical="center"/>
    </xf>
    <xf numFmtId="164" fontId="3" fillId="0" borderId="25" xfId="0" applyNumberFormat="1" applyFont="1" applyBorder="1" applyAlignment="1">
      <alignment vertical="center"/>
    </xf>
    <xf numFmtId="169" fontId="3" fillId="0" borderId="17" xfId="0" applyNumberFormat="1" applyFont="1" applyBorder="1" applyAlignment="1">
      <alignment vertical="center"/>
    </xf>
    <xf numFmtId="169" fontId="3" fillId="0" borderId="24" xfId="0" applyNumberFormat="1" applyFont="1" applyBorder="1" applyAlignment="1">
      <alignment vertical="center"/>
    </xf>
    <xf numFmtId="169" fontId="3" fillId="0" borderId="26" xfId="0" applyNumberFormat="1" applyFont="1" applyBorder="1" applyAlignment="1">
      <alignment vertical="center"/>
    </xf>
    <xf numFmtId="164" fontId="10" fillId="3" borderId="5" xfId="0" applyNumberFormat="1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right" vertical="center"/>
    </xf>
    <xf numFmtId="164" fontId="3" fillId="0" borderId="12" xfId="0" applyNumberFormat="1" applyFont="1" applyFill="1" applyBorder="1" applyAlignment="1">
      <alignment horizontal="left" vertical="center"/>
    </xf>
    <xf numFmtId="164" fontId="14" fillId="2" borderId="1" xfId="0" applyNumberFormat="1" applyFont="1" applyFill="1" applyBorder="1" applyAlignment="1">
      <alignment horizontal="left" vertical="center"/>
    </xf>
    <xf numFmtId="164" fontId="10" fillId="3" borderId="1" xfId="0" applyNumberFormat="1" applyFont="1" applyFill="1" applyBorder="1" applyAlignment="1">
      <alignment horizontal="centerContinuous" vertical="center"/>
    </xf>
    <xf numFmtId="164" fontId="18" fillId="0" borderId="25" xfId="0" applyNumberFormat="1" applyFont="1" applyBorder="1" applyAlignment="1">
      <alignment vertical="center"/>
    </xf>
    <xf numFmtId="0" fontId="10" fillId="3" borderId="12" xfId="0" applyFont="1" applyFill="1" applyBorder="1" applyAlignment="1">
      <alignment horizontal="centerContinuous" vertical="center"/>
    </xf>
    <xf numFmtId="168" fontId="3" fillId="0" borderId="22" xfId="0" applyNumberFormat="1" applyFont="1" applyBorder="1" applyAlignment="1">
      <alignment vertical="center"/>
    </xf>
    <xf numFmtId="0" fontId="9" fillId="3" borderId="1" xfId="0" applyFont="1" applyFill="1" applyBorder="1" applyAlignment="1">
      <alignment horizontal="centerContinuous" vertical="center"/>
    </xf>
    <xf numFmtId="0" fontId="11" fillId="0" borderId="12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164" fontId="11" fillId="0" borderId="0" xfId="0" applyNumberFormat="1" applyFont="1" applyAlignment="1">
      <alignment vertical="center"/>
    </xf>
    <xf numFmtId="164" fontId="11" fillId="0" borderId="0" xfId="0" applyNumberFormat="1" applyFont="1" applyFill="1" applyAlignment="1">
      <alignment vertical="center"/>
    </xf>
    <xf numFmtId="170" fontId="3" fillId="0" borderId="3" xfId="0" applyNumberFormat="1" applyFont="1" applyFill="1" applyBorder="1" applyAlignment="1">
      <alignment vertical="center"/>
    </xf>
    <xf numFmtId="170" fontId="3" fillId="0" borderId="19" xfId="0" applyNumberFormat="1" applyFont="1" applyFill="1" applyBorder="1" applyAlignment="1">
      <alignment vertical="center"/>
    </xf>
    <xf numFmtId="170" fontId="3" fillId="0" borderId="17" xfId="0" applyNumberFormat="1" applyFont="1" applyBorder="1" applyAlignment="1">
      <alignment vertical="center"/>
    </xf>
    <xf numFmtId="167" fontId="10" fillId="2" borderId="5" xfId="0" applyNumberFormat="1" applyFont="1" applyFill="1" applyBorder="1" applyAlignment="1">
      <alignment vertical="center"/>
    </xf>
    <xf numFmtId="167" fontId="11" fillId="0" borderId="24" xfId="0" applyNumberFormat="1" applyFont="1" applyFill="1" applyBorder="1" applyAlignment="1">
      <alignment vertical="center"/>
    </xf>
    <xf numFmtId="167" fontId="11" fillId="0" borderId="28" xfId="0" applyNumberFormat="1" applyFont="1" applyFill="1" applyBorder="1" applyAlignment="1">
      <alignment vertical="center"/>
    </xf>
    <xf numFmtId="0" fontId="10" fillId="0" borderId="23" xfId="0" applyFont="1" applyFill="1" applyBorder="1" applyAlignment="1">
      <alignment horizontal="centerContinuous" vertical="center"/>
    </xf>
    <xf numFmtId="167" fontId="11" fillId="0" borderId="30" xfId="0" applyNumberFormat="1" applyFont="1" applyFill="1" applyBorder="1" applyAlignment="1">
      <alignment vertical="center"/>
    </xf>
    <xf numFmtId="168" fontId="11" fillId="0" borderId="22" xfId="0" applyNumberFormat="1" applyFont="1" applyFill="1" applyBorder="1" applyAlignment="1">
      <alignment vertical="center"/>
    </xf>
    <xf numFmtId="167" fontId="9" fillId="2" borderId="5" xfId="0" applyNumberFormat="1" applyFont="1" applyFill="1" applyBorder="1" applyAlignment="1">
      <alignment vertical="center"/>
    </xf>
    <xf numFmtId="0" fontId="10" fillId="3" borderId="4" xfId="0" applyFont="1" applyFill="1" applyBorder="1" applyAlignment="1">
      <alignment horizontal="center" vertical="center"/>
    </xf>
    <xf numFmtId="165" fontId="3" fillId="0" borderId="0" xfId="0" applyNumberFormat="1" applyFont="1" applyBorder="1" applyAlignment="1">
      <alignment vertical="center"/>
    </xf>
    <xf numFmtId="165" fontId="3" fillId="0" borderId="22" xfId="0" applyNumberFormat="1" applyFont="1" applyBorder="1" applyAlignment="1">
      <alignment vertical="center"/>
    </xf>
    <xf numFmtId="165" fontId="9" fillId="2" borderId="4" xfId="0" applyNumberFormat="1" applyFont="1" applyFill="1" applyBorder="1" applyAlignment="1">
      <alignment vertical="center"/>
    </xf>
    <xf numFmtId="168" fontId="3" fillId="0" borderId="14" xfId="0" applyNumberFormat="1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168" fontId="3" fillId="0" borderId="14" xfId="0" applyNumberFormat="1" applyFont="1" applyFill="1" applyBorder="1" applyAlignment="1">
      <alignment vertical="center"/>
    </xf>
    <xf numFmtId="0" fontId="10" fillId="0" borderId="14" xfId="0" applyFont="1" applyFill="1" applyBorder="1" applyAlignment="1">
      <alignment horizontal="centerContinuous" vertical="center"/>
    </xf>
    <xf numFmtId="168" fontId="3" fillId="0" borderId="38" xfId="0" applyNumberFormat="1" applyFont="1" applyBorder="1" applyAlignment="1">
      <alignment vertical="center"/>
    </xf>
    <xf numFmtId="0" fontId="3" fillId="0" borderId="38" xfId="0" applyFont="1" applyBorder="1" applyAlignment="1">
      <alignment vertical="center"/>
    </xf>
    <xf numFmtId="164" fontId="3" fillId="0" borderId="39" xfId="0" applyNumberFormat="1" applyFont="1" applyBorder="1" applyAlignment="1">
      <alignment vertical="center"/>
    </xf>
    <xf numFmtId="164" fontId="3" fillId="0" borderId="15" xfId="0" applyNumberFormat="1" applyFont="1" applyBorder="1" applyAlignment="1">
      <alignment vertical="center"/>
    </xf>
    <xf numFmtId="168" fontId="3" fillId="0" borderId="13" xfId="0" applyNumberFormat="1" applyFont="1" applyBorder="1" applyAlignment="1">
      <alignment vertical="center"/>
    </xf>
    <xf numFmtId="0" fontId="9" fillId="2" borderId="1" xfId="0" applyFont="1" applyFill="1" applyBorder="1" applyAlignment="1">
      <alignment horizontal="right" vertical="center"/>
    </xf>
    <xf numFmtId="0" fontId="10" fillId="4" borderId="1" xfId="0" applyFont="1" applyFill="1" applyBorder="1" applyAlignment="1">
      <alignment horizontal="centerContinuous" vertical="center"/>
    </xf>
    <xf numFmtId="0" fontId="10" fillId="4" borderId="2" xfId="0" applyFont="1" applyFill="1" applyBorder="1" applyAlignment="1">
      <alignment horizontal="centerContinuous" vertical="center"/>
    </xf>
    <xf numFmtId="164" fontId="10" fillId="5" borderId="4" xfId="0" applyNumberFormat="1" applyFont="1" applyFill="1" applyBorder="1" applyAlignment="1">
      <alignment horizontal="right" vertical="center"/>
    </xf>
    <xf numFmtId="167" fontId="11" fillId="0" borderId="3" xfId="0" applyNumberFormat="1" applyFont="1" applyFill="1" applyBorder="1" applyAlignment="1">
      <alignment vertical="center"/>
    </xf>
    <xf numFmtId="168" fontId="3" fillId="0" borderId="13" xfId="0" applyNumberFormat="1" applyFont="1" applyFill="1" applyBorder="1" applyAlignment="1">
      <alignment vertical="center"/>
    </xf>
    <xf numFmtId="167" fontId="11" fillId="0" borderId="36" xfId="0" applyNumberFormat="1" applyFont="1" applyFill="1" applyBorder="1" applyAlignment="1">
      <alignment vertical="center"/>
    </xf>
    <xf numFmtId="168" fontId="3" fillId="0" borderId="21" xfId="0" applyNumberFormat="1" applyFont="1" applyBorder="1" applyAlignment="1">
      <alignment vertical="center"/>
    </xf>
    <xf numFmtId="168" fontId="3" fillId="0" borderId="15" xfId="0" applyNumberFormat="1" applyFont="1" applyBorder="1" applyAlignment="1">
      <alignment vertical="center"/>
    </xf>
    <xf numFmtId="167" fontId="11" fillId="0" borderId="29" xfId="0" applyNumberFormat="1" applyFont="1" applyFill="1" applyBorder="1" applyAlignment="1">
      <alignment vertical="center"/>
    </xf>
    <xf numFmtId="168" fontId="3" fillId="0" borderId="21" xfId="0" applyNumberFormat="1" applyFont="1" applyFill="1" applyBorder="1" applyAlignment="1">
      <alignment vertical="center"/>
    </xf>
    <xf numFmtId="169" fontId="11" fillId="0" borderId="33" xfId="0" applyNumberFormat="1" applyFont="1" applyFill="1" applyBorder="1" applyAlignment="1">
      <alignment vertical="center"/>
    </xf>
    <xf numFmtId="164" fontId="3" fillId="0" borderId="27" xfId="0" applyNumberFormat="1" applyFont="1" applyBorder="1" applyAlignment="1">
      <alignment vertical="center"/>
    </xf>
    <xf numFmtId="170" fontId="24" fillId="2" borderId="5" xfId="0" applyNumberFormat="1" applyFont="1" applyFill="1" applyBorder="1" applyAlignment="1">
      <alignment vertical="center"/>
    </xf>
    <xf numFmtId="170" fontId="3" fillId="0" borderId="30" xfId="0" applyNumberFormat="1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164" fontId="3" fillId="4" borderId="4" xfId="0" applyNumberFormat="1" applyFont="1" applyFill="1" applyBorder="1" applyAlignment="1">
      <alignment horizontal="centerContinuous" vertical="center"/>
    </xf>
    <xf numFmtId="167" fontId="3" fillId="0" borderId="24" xfId="0" applyNumberFormat="1" applyFont="1" applyBorder="1" applyAlignment="1">
      <alignment vertical="center"/>
    </xf>
    <xf numFmtId="164" fontId="3" fillId="0" borderId="31" xfId="0" applyNumberFormat="1" applyFont="1" applyBorder="1" applyAlignment="1">
      <alignment vertical="center"/>
    </xf>
    <xf numFmtId="164" fontId="3" fillId="0" borderId="32" xfId="0" applyNumberFormat="1" applyFont="1" applyBorder="1" applyAlignment="1">
      <alignment vertical="center"/>
    </xf>
    <xf numFmtId="169" fontId="3" fillId="0" borderId="34" xfId="0" applyNumberFormat="1" applyFont="1" applyBorder="1" applyAlignment="1">
      <alignment vertical="center"/>
    </xf>
    <xf numFmtId="169" fontId="11" fillId="0" borderId="40" xfId="0" applyNumberFormat="1" applyFont="1" applyFill="1" applyBorder="1" applyAlignment="1">
      <alignment vertical="center"/>
    </xf>
    <xf numFmtId="0" fontId="10" fillId="2" borderId="8" xfId="0" applyNumberFormat="1" applyFont="1" applyFill="1" applyBorder="1" applyAlignment="1">
      <alignment vertical="center"/>
    </xf>
    <xf numFmtId="0" fontId="10" fillId="2" borderId="12" xfId="0" applyNumberFormat="1" applyFont="1" applyFill="1" applyBorder="1" applyAlignment="1">
      <alignment vertical="center"/>
    </xf>
    <xf numFmtId="164" fontId="3" fillId="2" borderId="12" xfId="0" applyNumberFormat="1" applyFont="1" applyFill="1" applyBorder="1" applyAlignment="1">
      <alignment vertical="center"/>
    </xf>
    <xf numFmtId="164" fontId="3" fillId="2" borderId="9" xfId="0" applyNumberFormat="1" applyFont="1" applyFill="1" applyBorder="1" applyAlignment="1">
      <alignment vertical="center"/>
    </xf>
    <xf numFmtId="0" fontId="18" fillId="0" borderId="7" xfId="0" applyFont="1" applyFill="1" applyBorder="1" applyAlignment="1">
      <alignment vertical="center"/>
    </xf>
    <xf numFmtId="164" fontId="3" fillId="6" borderId="2" xfId="0" applyNumberFormat="1" applyFont="1" applyFill="1" applyBorder="1" applyAlignment="1">
      <alignment vertical="center"/>
    </xf>
    <xf numFmtId="0" fontId="15" fillId="6" borderId="1" xfId="0" applyNumberFormat="1" applyFont="1" applyFill="1" applyBorder="1" applyAlignment="1">
      <alignment vertical="center"/>
    </xf>
    <xf numFmtId="164" fontId="3" fillId="6" borderId="4" xfId="0" applyNumberFormat="1" applyFont="1" applyFill="1" applyBorder="1" applyAlignment="1">
      <alignment vertical="center"/>
    </xf>
    <xf numFmtId="164" fontId="3" fillId="6" borderId="1" xfId="0" applyNumberFormat="1" applyFont="1" applyFill="1" applyBorder="1" applyAlignment="1">
      <alignment vertical="center"/>
    </xf>
    <xf numFmtId="169" fontId="11" fillId="0" borderId="35" xfId="0" applyNumberFormat="1" applyFont="1" applyFill="1" applyBorder="1" applyAlignment="1">
      <alignment vertical="center"/>
    </xf>
    <xf numFmtId="0" fontId="15" fillId="6" borderId="8" xfId="0" applyNumberFormat="1" applyFont="1" applyFill="1" applyBorder="1" applyAlignment="1">
      <alignment vertical="center"/>
    </xf>
    <xf numFmtId="0" fontId="15" fillId="6" borderId="12" xfId="0" applyNumberFormat="1" applyFont="1" applyFill="1" applyBorder="1" applyAlignment="1">
      <alignment vertical="center"/>
    </xf>
    <xf numFmtId="164" fontId="12" fillId="6" borderId="12" xfId="0" applyNumberFormat="1" applyFont="1" applyFill="1" applyBorder="1" applyAlignment="1">
      <alignment vertical="center"/>
    </xf>
    <xf numFmtId="164" fontId="16" fillId="6" borderId="9" xfId="0" applyNumberFormat="1" applyFont="1" applyFill="1" applyBorder="1" applyAlignment="1">
      <alignment vertical="center"/>
    </xf>
    <xf numFmtId="164" fontId="3" fillId="6" borderId="8" xfId="0" applyNumberFormat="1" applyFont="1" applyFill="1" applyBorder="1" applyAlignment="1">
      <alignment vertical="center"/>
    </xf>
    <xf numFmtId="164" fontId="18" fillId="6" borderId="12" xfId="0" applyNumberFormat="1" applyFont="1" applyFill="1" applyBorder="1" applyAlignment="1">
      <alignment vertical="center"/>
    </xf>
    <xf numFmtId="164" fontId="3" fillId="6" borderId="9" xfId="0" applyNumberFormat="1" applyFont="1" applyFill="1" applyBorder="1" applyAlignment="1">
      <alignment vertical="center"/>
    </xf>
    <xf numFmtId="164" fontId="3" fillId="6" borderId="12" xfId="0" applyNumberFormat="1" applyFont="1" applyFill="1" applyBorder="1" applyAlignment="1">
      <alignment vertical="center"/>
    </xf>
    <xf numFmtId="0" fontId="17" fillId="0" borderId="14" xfId="0" applyFont="1" applyFill="1" applyBorder="1" applyAlignment="1">
      <alignment vertical="center"/>
    </xf>
    <xf numFmtId="0" fontId="18" fillId="0" borderId="14" xfId="0" applyFont="1" applyFill="1" applyBorder="1" applyAlignment="1">
      <alignment vertical="center"/>
    </xf>
    <xf numFmtId="164" fontId="3" fillId="0" borderId="37" xfId="0" applyNumberFormat="1" applyFont="1" applyFill="1" applyBorder="1" applyAlignment="1">
      <alignment vertical="center"/>
    </xf>
    <xf numFmtId="0" fontId="17" fillId="0" borderId="38" xfId="0" applyFont="1" applyFill="1" applyBorder="1" applyAlignment="1">
      <alignment vertical="center"/>
    </xf>
    <xf numFmtId="0" fontId="18" fillId="0" borderId="38" xfId="0" applyFont="1" applyFill="1" applyBorder="1" applyAlignment="1">
      <alignment vertical="center"/>
    </xf>
    <xf numFmtId="0" fontId="18" fillId="0" borderId="39" xfId="0" applyFont="1" applyFill="1" applyBorder="1" applyAlignment="1">
      <alignment vertical="center"/>
    </xf>
    <xf numFmtId="164" fontId="3" fillId="0" borderId="13" xfId="0" applyNumberFormat="1" applyFont="1" applyFill="1" applyBorder="1" applyAlignment="1">
      <alignment vertical="center"/>
    </xf>
    <xf numFmtId="0" fontId="18" fillId="0" borderId="15" xfId="0" applyFont="1" applyFill="1" applyBorder="1" applyAlignment="1">
      <alignment vertical="center"/>
    </xf>
    <xf numFmtId="164" fontId="3" fillId="0" borderId="20" xfId="0" applyNumberFormat="1" applyFont="1" applyFill="1" applyBorder="1" applyAlignment="1">
      <alignment vertical="center"/>
    </xf>
    <xf numFmtId="170" fontId="3" fillId="0" borderId="3" xfId="0" applyNumberFormat="1" applyFont="1" applyBorder="1" applyAlignment="1">
      <alignment vertical="center"/>
    </xf>
    <xf numFmtId="170" fontId="3" fillId="0" borderId="24" xfId="0" applyNumberFormat="1" applyFont="1" applyBorder="1" applyAlignment="1">
      <alignment vertical="center"/>
    </xf>
    <xf numFmtId="170" fontId="3" fillId="0" borderId="18" xfId="0" applyNumberFormat="1" applyFont="1" applyBorder="1" applyAlignment="1">
      <alignment vertical="center"/>
    </xf>
    <xf numFmtId="170" fontId="10" fillId="2" borderId="18" xfId="0" applyNumberFormat="1" applyFont="1" applyFill="1" applyBorder="1" applyAlignment="1">
      <alignment vertical="center"/>
    </xf>
    <xf numFmtId="170" fontId="10" fillId="2" borderId="5" xfId="0" applyNumberFormat="1" applyFont="1" applyFill="1" applyBorder="1" applyAlignment="1">
      <alignment vertical="center"/>
    </xf>
    <xf numFmtId="165" fontId="3" fillId="0" borderId="29" xfId="0" applyNumberFormat="1" applyFont="1" applyBorder="1" applyAlignment="1">
      <alignment vertical="center"/>
    </xf>
    <xf numFmtId="168" fontId="3" fillId="0" borderId="20" xfId="0" applyNumberFormat="1" applyFont="1" applyBorder="1" applyAlignment="1">
      <alignment vertical="center"/>
    </xf>
    <xf numFmtId="168" fontId="3" fillId="0" borderId="0" xfId="0" applyNumberFormat="1" applyFont="1" applyBorder="1" applyAlignment="1">
      <alignment vertical="center"/>
    </xf>
    <xf numFmtId="0" fontId="3" fillId="0" borderId="7" xfId="0" applyFont="1" applyBorder="1" applyAlignment="1">
      <alignment vertical="center"/>
    </xf>
    <xf numFmtId="168" fontId="3" fillId="0" borderId="41" xfId="0" applyNumberFormat="1" applyFont="1" applyBorder="1" applyAlignment="1">
      <alignment vertical="center"/>
    </xf>
    <xf numFmtId="168" fontId="3" fillId="0" borderId="42" xfId="0" applyNumberFormat="1" applyFont="1" applyBorder="1" applyAlignment="1">
      <alignment vertical="center"/>
    </xf>
    <xf numFmtId="0" fontId="3" fillId="0" borderId="43" xfId="0" applyFont="1" applyBorder="1" applyAlignment="1">
      <alignment vertical="center"/>
    </xf>
    <xf numFmtId="167" fontId="11" fillId="0" borderId="44" xfId="0" applyNumberFormat="1" applyFont="1" applyFill="1" applyBorder="1" applyAlignment="1">
      <alignment vertical="center"/>
    </xf>
    <xf numFmtId="168" fontId="3" fillId="0" borderId="45" xfId="0" applyNumberFormat="1" applyFont="1" applyBorder="1" applyAlignment="1">
      <alignment vertical="center"/>
    </xf>
    <xf numFmtId="168" fontId="3" fillId="0" borderId="46" xfId="0" applyNumberFormat="1" applyFont="1" applyBorder="1" applyAlignment="1">
      <alignment vertical="center"/>
    </xf>
    <xf numFmtId="0" fontId="3" fillId="0" borderId="35" xfId="0" applyFont="1" applyBorder="1" applyAlignment="1">
      <alignment vertical="center"/>
    </xf>
    <xf numFmtId="165" fontId="3" fillId="0" borderId="30" xfId="0" applyNumberFormat="1" applyFont="1" applyBorder="1" applyAlignment="1">
      <alignment vertical="center"/>
    </xf>
    <xf numFmtId="169" fontId="11" fillId="0" borderId="9" xfId="0" applyNumberFormat="1" applyFont="1" applyFill="1" applyBorder="1" applyAlignment="1">
      <alignment vertical="center"/>
    </xf>
    <xf numFmtId="167" fontId="11" fillId="0" borderId="47" xfId="0" applyNumberFormat="1" applyFont="1" applyFill="1" applyBorder="1" applyAlignment="1">
      <alignment vertical="center"/>
    </xf>
    <xf numFmtId="164" fontId="3" fillId="0" borderId="41" xfId="0" applyNumberFormat="1" applyFont="1" applyFill="1" applyBorder="1" applyAlignment="1">
      <alignment vertical="center"/>
    </xf>
    <xf numFmtId="0" fontId="17" fillId="0" borderId="42" xfId="0" applyNumberFormat="1" applyFont="1" applyFill="1" applyBorder="1" applyAlignment="1">
      <alignment vertical="center"/>
    </xf>
    <xf numFmtId="164" fontId="16" fillId="0" borderId="42" xfId="0" applyNumberFormat="1" applyFont="1" applyFill="1" applyBorder="1" applyAlignment="1">
      <alignment vertical="center"/>
    </xf>
    <xf numFmtId="164" fontId="16" fillId="0" borderId="43" xfId="0" applyNumberFormat="1" applyFont="1" applyFill="1" applyBorder="1" applyAlignment="1">
      <alignment vertical="center"/>
    </xf>
    <xf numFmtId="169" fontId="11" fillId="0" borderId="43" xfId="0" applyNumberFormat="1" applyFont="1" applyFill="1" applyBorder="1" applyAlignment="1">
      <alignment vertical="center"/>
    </xf>
    <xf numFmtId="0" fontId="18" fillId="0" borderId="0" xfId="0" applyFont="1" applyFill="1" applyBorder="1" applyAlignment="1">
      <alignment vertical="center"/>
    </xf>
    <xf numFmtId="0" fontId="10" fillId="2" borderId="2" xfId="0" applyNumberFormat="1" applyFont="1" applyFill="1" applyBorder="1" applyAlignment="1">
      <alignment vertical="center"/>
    </xf>
    <xf numFmtId="0" fontId="10" fillId="2" borderId="1" xfId="0" applyNumberFormat="1" applyFont="1" applyFill="1" applyBorder="1" applyAlignment="1">
      <alignment vertical="center"/>
    </xf>
    <xf numFmtId="164" fontId="3" fillId="2" borderId="1" xfId="0" applyNumberFormat="1" applyFont="1" applyFill="1" applyBorder="1" applyAlignment="1">
      <alignment vertical="center"/>
    </xf>
    <xf numFmtId="164" fontId="3" fillId="2" borderId="4" xfId="0" applyNumberFormat="1" applyFont="1" applyFill="1" applyBorder="1" applyAlignment="1">
      <alignment vertical="center"/>
    </xf>
    <xf numFmtId="169" fontId="11" fillId="0" borderId="48" xfId="0" applyNumberFormat="1" applyFont="1" applyFill="1" applyBorder="1" applyAlignment="1">
      <alignment vertical="center"/>
    </xf>
    <xf numFmtId="169" fontId="11" fillId="0" borderId="30" xfId="0" applyNumberFormat="1" applyFont="1" applyFill="1" applyBorder="1" applyAlignment="1">
      <alignment vertical="center"/>
    </xf>
    <xf numFmtId="169" fontId="9" fillId="2" borderId="5" xfId="0" applyNumberFormat="1" applyFont="1" applyFill="1" applyBorder="1" applyAlignment="1" applyProtection="1">
      <alignment vertical="center"/>
      <protection locked="0"/>
    </xf>
    <xf numFmtId="0" fontId="3" fillId="0" borderId="8" xfId="0" applyFont="1" applyFill="1" applyBorder="1" applyAlignment="1">
      <alignment vertical="center"/>
    </xf>
    <xf numFmtId="0" fontId="3" fillId="0" borderId="13" xfId="0" applyFont="1" applyBorder="1" applyAlignment="1">
      <alignment vertical="center"/>
    </xf>
    <xf numFmtId="170" fontId="24" fillId="2" borderId="4" xfId="0" applyNumberFormat="1" applyFont="1" applyFill="1" applyBorder="1" applyAlignment="1">
      <alignment vertical="center"/>
    </xf>
    <xf numFmtId="164" fontId="3" fillId="0" borderId="31" xfId="0" applyNumberFormat="1" applyFont="1" applyFill="1" applyBorder="1" applyAlignment="1">
      <alignment horizontal="left" vertical="center"/>
    </xf>
    <xf numFmtId="164" fontId="3" fillId="0" borderId="32" xfId="0" applyNumberFormat="1" applyFont="1" applyFill="1" applyBorder="1" applyAlignment="1">
      <alignment horizontal="left" vertical="center" wrapText="1"/>
    </xf>
    <xf numFmtId="164" fontId="3" fillId="0" borderId="32" xfId="0" applyNumberFormat="1" applyFont="1" applyFill="1" applyBorder="1" applyAlignment="1">
      <alignment horizontal="centerContinuous" vertical="center" wrapText="1"/>
    </xf>
    <xf numFmtId="164" fontId="14" fillId="2" borderId="4" xfId="0" applyNumberFormat="1" applyFont="1" applyFill="1" applyBorder="1" applyAlignment="1">
      <alignment horizontal="right" vertical="center"/>
    </xf>
    <xf numFmtId="168" fontId="3" fillId="0" borderId="37" xfId="0" applyNumberFormat="1" applyFont="1" applyBorder="1" applyAlignment="1">
      <alignment vertical="center"/>
    </xf>
    <xf numFmtId="168" fontId="3" fillId="0" borderId="10" xfId="0" applyNumberFormat="1" applyFont="1" applyBorder="1" applyAlignment="1">
      <alignment vertical="center"/>
    </xf>
    <xf numFmtId="168" fontId="3" fillId="0" borderId="11" xfId="0" applyNumberFormat="1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164" fontId="3" fillId="0" borderId="6" xfId="0" applyNumberFormat="1" applyFont="1" applyBorder="1" applyAlignment="1">
      <alignment vertical="center"/>
    </xf>
    <xf numFmtId="165" fontId="3" fillId="0" borderId="49" xfId="0" applyNumberFormat="1" applyFont="1" applyBorder="1" applyAlignment="1">
      <alignment vertical="center"/>
    </xf>
    <xf numFmtId="167" fontId="11" fillId="0" borderId="50" xfId="0" applyNumberFormat="1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167" fontId="11" fillId="0" borderId="0" xfId="0" applyNumberFormat="1" applyFont="1" applyFill="1" applyBorder="1" applyAlignment="1">
      <alignment vertical="center"/>
    </xf>
    <xf numFmtId="164" fontId="17" fillId="0" borderId="31" xfId="0" applyNumberFormat="1" applyFont="1" applyBorder="1" applyAlignment="1">
      <alignment vertical="center"/>
    </xf>
    <xf numFmtId="167" fontId="3" fillId="0" borderId="17" xfId="0" applyNumberFormat="1" applyFont="1" applyBorder="1" applyAlignment="1">
      <alignment vertical="center"/>
    </xf>
    <xf numFmtId="164" fontId="10" fillId="2" borderId="4" xfId="0" applyNumberFormat="1" applyFont="1" applyFill="1" applyBorder="1" applyAlignment="1">
      <alignment vertical="center"/>
    </xf>
    <xf numFmtId="167" fontId="11" fillId="0" borderId="17" xfId="0" applyNumberFormat="1" applyFont="1" applyFill="1" applyBorder="1" applyAlignment="1">
      <alignment vertical="center"/>
    </xf>
    <xf numFmtId="0" fontId="13" fillId="0" borderId="11" xfId="1" applyFont="1" applyBorder="1" applyAlignment="1" applyProtection="1">
      <alignment horizontal="left" vertical="center" wrapText="1"/>
    </xf>
    <xf numFmtId="0" fontId="0" fillId="0" borderId="11" xfId="0" applyBorder="1" applyAlignment="1">
      <alignment vertical="center" wrapText="1"/>
    </xf>
    <xf numFmtId="0" fontId="9" fillId="0" borderId="0" xfId="0" applyFont="1" applyFill="1" applyAlignment="1">
      <alignment vertical="center" wrapText="1"/>
    </xf>
    <xf numFmtId="164" fontId="9" fillId="0" borderId="0" xfId="0" applyNumberFormat="1" applyFont="1" applyAlignment="1">
      <alignment vertical="center" wrapText="1"/>
    </xf>
    <xf numFmtId="164" fontId="21" fillId="0" borderId="0" xfId="0" applyNumberFormat="1" applyFont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808080"/>
      <rgbColor rgb="00B2B2B2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748EA9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DDDDD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808080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hyperlink" Target="#'&gt;&gt;INDICE&lt;&lt;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5</xdr:col>
      <xdr:colOff>600941</xdr:colOff>
      <xdr:row>4</xdr:row>
      <xdr:rowOff>6927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</xdr:colOff>
      <xdr:row>11</xdr:row>
      <xdr:rowOff>0</xdr:rowOff>
    </xdr:from>
    <xdr:to>
      <xdr:col>12</xdr:col>
      <xdr:colOff>447675</xdr:colOff>
      <xdr:row>12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990601" y="2219325"/>
          <a:ext cx="5924549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1.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Ayudas económicas a mujeres víctimas de violencia de género. Bizkaia. 2023. </a:t>
          </a:r>
        </a:p>
      </xdr:txBody>
    </xdr:sp>
    <xdr:clientData/>
  </xdr:twoCellAnchor>
  <xdr:twoCellAnchor>
    <xdr:from>
      <xdr:col>1</xdr:col>
      <xdr:colOff>379055</xdr:colOff>
      <xdr:row>90</xdr:row>
      <xdr:rowOff>0</xdr:rowOff>
    </xdr:from>
    <xdr:to>
      <xdr:col>11</xdr:col>
      <xdr:colOff>359617</xdr:colOff>
      <xdr:row>92</xdr:row>
      <xdr:rowOff>0</xdr:rowOff>
    </xdr:to>
    <xdr:sp macro="" textlink="">
      <xdr:nvSpPr>
        <xdr:cNvPr id="3" name="Text Box 24"/>
        <xdr:cNvSpPr txBox="1">
          <a:spLocks noChangeArrowheads="1"/>
        </xdr:cNvSpPr>
      </xdr:nvSpPr>
      <xdr:spPr bwMode="auto">
        <a:xfrm>
          <a:off x="1137167" y="17368546"/>
          <a:ext cx="5238751" cy="408214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2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. Ayudas económicas a mujeres víctimas de violencia de género. Solicitudes concedidas. Bizkaia.  2023.</a:t>
          </a: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13</xdr:col>
      <xdr:colOff>0</xdr:colOff>
      <xdr:row>10</xdr:row>
      <xdr:rowOff>0</xdr:rowOff>
    </xdr:to>
    <xdr:sp macro="" textlink="">
      <xdr:nvSpPr>
        <xdr:cNvPr id="4" name="Text Box 9"/>
        <xdr:cNvSpPr txBox="1">
          <a:spLocks noChangeArrowheads="1"/>
        </xdr:cNvSpPr>
      </xdr:nvSpPr>
      <xdr:spPr bwMode="auto">
        <a:xfrm>
          <a:off x="990600" y="1504950"/>
          <a:ext cx="6096000" cy="6000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80"/>
              </a:solidFill>
              <a:latin typeface="arial"/>
              <a:cs typeface="arial"/>
            </a:rPr>
            <a:t>Los datos recogidos en las siguientes tablas son resultado de la aplicación de la </a:t>
          </a:r>
          <a:r>
            <a:rPr lang="es-ES" sz="900" b="1" i="0" u="none" strike="noStrike" baseline="0">
              <a:solidFill>
                <a:srgbClr val="000080"/>
              </a:solidFill>
              <a:latin typeface="arial"/>
              <a:cs typeface="arial"/>
            </a:rPr>
            <a:t>Orden de 29 de noviembre de 2007, del Consejero de Justicia, Empleo y Seguridad Social, por la que se establece el procedimiento de concesión y pago de la ayuda económica a las mujeres víctimas de violencia de género prevista en el artículo 27 de la LO 1/2004, de 28 de diciembre, de Medidas de Protección Integral contra la Violencia de Género.</a:t>
          </a:r>
        </a:p>
      </xdr:txBody>
    </xdr:sp>
    <xdr:clientData/>
  </xdr:twoCellAnchor>
  <xdr:twoCellAnchor editAs="oneCell">
    <xdr:from>
      <xdr:col>0</xdr:col>
      <xdr:colOff>266700</xdr:colOff>
      <xdr:row>1</xdr:row>
      <xdr:rowOff>93798</xdr:rowOff>
    </xdr:from>
    <xdr:to>
      <xdr:col>1</xdr:col>
      <xdr:colOff>181500</xdr:colOff>
      <xdr:row>3</xdr:row>
      <xdr:rowOff>62366</xdr:rowOff>
    </xdr:to>
    <xdr:pic>
      <xdr:nvPicPr>
        <xdr:cNvPr id="15" name="14 Imagen" descr="Volver al indice del libro" title="Índice">
          <a:hlinkClick xmlns:r="http://schemas.openxmlformats.org/officeDocument/2006/relationships" r:id="rId1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294845"/>
          <a:ext cx="676141" cy="271786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6</xdr:col>
      <xdr:colOff>124691</xdr:colOff>
      <xdr:row>4</xdr:row>
      <xdr:rowOff>6927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452"/>
  <sheetViews>
    <sheetView showGridLines="0" tabSelected="1" zoomScaleNormal="100" workbookViewId="0"/>
  </sheetViews>
  <sheetFormatPr baseColWidth="10" defaultColWidth="9.140625" defaultRowHeight="12.75" x14ac:dyDescent="0.2"/>
  <cols>
    <col min="1" max="1" width="11.42578125" style="7" customWidth="1"/>
    <col min="2" max="2" width="5.7109375" style="7" customWidth="1"/>
    <col min="3" max="4" width="6.7109375" style="7" customWidth="1"/>
    <col min="5" max="5" width="5.7109375" style="7" customWidth="1"/>
    <col min="6" max="6" width="67.7109375" style="7" customWidth="1"/>
    <col min="7" max="7" width="4.42578125" style="7" customWidth="1"/>
    <col min="8" max="8" width="6.28515625" style="7" customWidth="1"/>
    <col min="9" max="9" width="1.42578125" style="7" customWidth="1"/>
    <col min="10" max="13" width="9.140625" style="7" customWidth="1"/>
    <col min="14" max="14" width="8.7109375" style="7" customWidth="1"/>
    <col min="15" max="16384" width="9.140625" style="7"/>
  </cols>
  <sheetData>
    <row r="1" spans="2:14" ht="15.95" customHeight="1" x14ac:dyDescent="0.2"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2:14" ht="12" customHeight="1" x14ac:dyDescent="0.2">
      <c r="B2" s="6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6"/>
    </row>
    <row r="3" spans="2:14" ht="12" customHeight="1" x14ac:dyDescent="0.2">
      <c r="B3" s="6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6"/>
    </row>
    <row r="4" spans="2:14" ht="12" customHeight="1" x14ac:dyDescent="0.2">
      <c r="B4" s="6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6"/>
    </row>
    <row r="5" spans="2:14" ht="24" customHeight="1" x14ac:dyDescent="0.2"/>
    <row r="6" spans="2:14" ht="18" customHeight="1" x14ac:dyDescent="0.2">
      <c r="C6" s="9" t="s">
        <v>0</v>
      </c>
      <c r="D6" s="10"/>
      <c r="E6" s="10"/>
      <c r="F6" s="10"/>
      <c r="G6" s="10"/>
      <c r="H6" s="10"/>
    </row>
    <row r="7" spans="2:14" ht="18" customHeight="1" x14ac:dyDescent="0.2">
      <c r="C7" s="11" t="s">
        <v>57</v>
      </c>
      <c r="D7" s="10"/>
      <c r="E7" s="10"/>
      <c r="F7" s="10"/>
      <c r="G7" s="10"/>
      <c r="H7" s="10"/>
    </row>
    <row r="8" spans="2:14" ht="15.95" customHeight="1" x14ac:dyDescent="0.2">
      <c r="C8" s="10"/>
      <c r="D8" s="10"/>
      <c r="E8" s="10"/>
      <c r="F8" s="10"/>
      <c r="G8" s="10"/>
      <c r="H8" s="10"/>
    </row>
    <row r="9" spans="2:14" ht="15.95" customHeight="1" x14ac:dyDescent="0.2">
      <c r="C9" s="10"/>
      <c r="D9" s="242" t="s">
        <v>6</v>
      </c>
      <c r="E9" s="242"/>
      <c r="F9" s="243"/>
      <c r="G9" s="12"/>
      <c r="H9" s="12"/>
      <c r="I9" s="12"/>
      <c r="J9" s="12"/>
      <c r="K9" s="12"/>
      <c r="L9" s="12"/>
      <c r="M9" s="12"/>
      <c r="N9" s="12"/>
    </row>
    <row r="10" spans="2:14" ht="32.1" customHeight="1" x14ac:dyDescent="0.2">
      <c r="C10" s="10"/>
      <c r="D10" s="10"/>
      <c r="E10" s="244" t="s">
        <v>123</v>
      </c>
      <c r="F10" s="244"/>
      <c r="G10" s="10"/>
      <c r="H10" s="10"/>
    </row>
    <row r="11" spans="2:14" ht="15.95" customHeight="1" x14ac:dyDescent="0.2">
      <c r="C11" s="40"/>
      <c r="D11" s="40"/>
      <c r="F11" s="66" t="s">
        <v>91</v>
      </c>
      <c r="G11" s="40"/>
      <c r="H11" s="40"/>
    </row>
    <row r="12" spans="2:14" s="41" customFormat="1" ht="15.95" customHeight="1" x14ac:dyDescent="0.2">
      <c r="C12" s="42"/>
      <c r="D12" s="42"/>
      <c r="F12" s="66" t="s">
        <v>128</v>
      </c>
      <c r="G12" s="42"/>
      <c r="H12" s="42"/>
    </row>
    <row r="13" spans="2:14" s="41" customFormat="1" ht="15.95" customHeight="1" x14ac:dyDescent="0.2">
      <c r="C13" s="42"/>
      <c r="D13" s="42"/>
      <c r="F13" s="66" t="s">
        <v>92</v>
      </c>
      <c r="G13" s="42"/>
      <c r="H13" s="42"/>
    </row>
    <row r="14" spans="2:14" s="41" customFormat="1" ht="15.95" customHeight="1" x14ac:dyDescent="0.2">
      <c r="C14" s="42"/>
      <c r="D14" s="42"/>
      <c r="F14" s="44"/>
      <c r="G14" s="42"/>
      <c r="H14" s="42"/>
    </row>
    <row r="15" spans="2:14" s="41" customFormat="1" ht="32.1" customHeight="1" x14ac:dyDescent="0.2">
      <c r="E15" s="245" t="s">
        <v>124</v>
      </c>
      <c r="F15" s="246"/>
    </row>
    <row r="16" spans="2:14" s="41" customFormat="1" ht="15.95" customHeight="1" x14ac:dyDescent="0.2">
      <c r="F16" s="66" t="s">
        <v>58</v>
      </c>
    </row>
    <row r="17" spans="5:11" s="41" customFormat="1" ht="15.95" customHeight="1" x14ac:dyDescent="0.2">
      <c r="F17" s="66" t="s">
        <v>59</v>
      </c>
    </row>
    <row r="18" spans="5:11" ht="15.95" customHeight="1" x14ac:dyDescent="0.2">
      <c r="F18" s="67" t="s">
        <v>60</v>
      </c>
      <c r="H18" s="81"/>
      <c r="I18" s="81"/>
      <c r="J18" s="81"/>
      <c r="K18" s="81"/>
    </row>
    <row r="19" spans="5:11" ht="15.95" customHeight="1" x14ac:dyDescent="0.2">
      <c r="E19" s="31"/>
      <c r="F19" s="67" t="s">
        <v>154</v>
      </c>
      <c r="H19" s="81"/>
      <c r="I19" s="81"/>
      <c r="J19" s="81"/>
      <c r="K19" s="81"/>
    </row>
    <row r="20" spans="5:11" ht="15.95" customHeight="1" x14ac:dyDescent="0.2">
      <c r="F20" s="67" t="s">
        <v>73</v>
      </c>
      <c r="H20" s="81"/>
      <c r="I20" s="81"/>
      <c r="J20" s="81"/>
      <c r="K20" s="81"/>
    </row>
    <row r="21" spans="5:11" ht="15.95" customHeight="1" x14ac:dyDescent="0.2">
      <c r="F21" s="67" t="s">
        <v>61</v>
      </c>
      <c r="H21" s="81"/>
      <c r="I21" s="81"/>
      <c r="J21" s="81"/>
      <c r="K21" s="81"/>
    </row>
    <row r="22" spans="5:11" ht="15.95" customHeight="1" x14ac:dyDescent="0.2">
      <c r="H22" s="81"/>
      <c r="I22" s="81"/>
      <c r="J22" s="81"/>
      <c r="K22" s="81"/>
    </row>
    <row r="23" spans="5:11" ht="15.95" customHeight="1" x14ac:dyDescent="0.2"/>
    <row r="24" spans="5:11" ht="15.95" customHeight="1" x14ac:dyDescent="0.2"/>
    <row r="25" spans="5:11" ht="15.95" customHeight="1" x14ac:dyDescent="0.2"/>
    <row r="26" spans="5:11" ht="15.95" customHeight="1" x14ac:dyDescent="0.2"/>
    <row r="27" spans="5:11" ht="15.95" customHeight="1" x14ac:dyDescent="0.2"/>
    <row r="28" spans="5:11" ht="15.95" customHeight="1" x14ac:dyDescent="0.2"/>
    <row r="29" spans="5:11" ht="15.95" customHeight="1" x14ac:dyDescent="0.2"/>
    <row r="30" spans="5:11" ht="15.95" customHeight="1" x14ac:dyDescent="0.2"/>
    <row r="31" spans="5:11" ht="15.95" customHeight="1" x14ac:dyDescent="0.2"/>
    <row r="32" spans="5:11" ht="15.95" customHeight="1" x14ac:dyDescent="0.2"/>
    <row r="33" ht="15.95" customHeight="1" x14ac:dyDescent="0.2"/>
    <row r="34" ht="15.95" customHeight="1" x14ac:dyDescent="0.2"/>
    <row r="35" ht="15.95" customHeight="1" x14ac:dyDescent="0.2"/>
    <row r="36" ht="15.95" customHeight="1" x14ac:dyDescent="0.2"/>
    <row r="37" ht="15.95" customHeight="1" x14ac:dyDescent="0.2"/>
    <row r="38" ht="15.95" customHeight="1" x14ac:dyDescent="0.2"/>
    <row r="39" ht="15.95" customHeight="1" x14ac:dyDescent="0.2"/>
    <row r="40" ht="15.95" customHeight="1" x14ac:dyDescent="0.2"/>
    <row r="41" ht="15.95" customHeight="1" x14ac:dyDescent="0.2"/>
    <row r="42" ht="15.95" customHeight="1" x14ac:dyDescent="0.2"/>
    <row r="43" ht="15.95" customHeight="1" x14ac:dyDescent="0.2"/>
    <row r="44" ht="15.95" customHeight="1" x14ac:dyDescent="0.2"/>
    <row r="45" ht="15.95" customHeight="1" x14ac:dyDescent="0.2"/>
    <row r="46" ht="15.95" customHeight="1" x14ac:dyDescent="0.2"/>
    <row r="47" ht="15.95" customHeight="1" x14ac:dyDescent="0.2"/>
    <row r="48" ht="15.95" customHeight="1" x14ac:dyDescent="0.2"/>
    <row r="49" ht="15.95" customHeight="1" x14ac:dyDescent="0.2"/>
    <row r="50" ht="15.95" customHeight="1" x14ac:dyDescent="0.2"/>
    <row r="51" ht="15.95" customHeight="1" x14ac:dyDescent="0.2"/>
    <row r="52" ht="15.95" customHeight="1" x14ac:dyDescent="0.2"/>
    <row r="53" ht="15.95" customHeight="1" x14ac:dyDescent="0.2"/>
    <row r="54" ht="15.95" customHeight="1" x14ac:dyDescent="0.2"/>
    <row r="55" ht="15.95" customHeight="1" x14ac:dyDescent="0.2"/>
    <row r="56" ht="15.95" customHeight="1" x14ac:dyDescent="0.2"/>
    <row r="57" ht="15.95" customHeight="1" x14ac:dyDescent="0.2"/>
    <row r="58" ht="15.95" customHeight="1" x14ac:dyDescent="0.2"/>
    <row r="59" ht="15.95" customHeight="1" x14ac:dyDescent="0.2"/>
    <row r="60" ht="15.95" customHeight="1" x14ac:dyDescent="0.2"/>
    <row r="61" ht="15.95" customHeight="1" x14ac:dyDescent="0.2"/>
    <row r="62" ht="15.95" customHeight="1" x14ac:dyDescent="0.2"/>
    <row r="63" ht="15.95" customHeight="1" x14ac:dyDescent="0.2"/>
    <row r="64" ht="15.95" customHeight="1" x14ac:dyDescent="0.2"/>
    <row r="65" ht="15.95" customHeight="1" x14ac:dyDescent="0.2"/>
    <row r="66" ht="15.95" customHeight="1" x14ac:dyDescent="0.2"/>
    <row r="67" ht="15.95" customHeight="1" x14ac:dyDescent="0.2"/>
    <row r="68" ht="15.95" customHeight="1" x14ac:dyDescent="0.2"/>
    <row r="69" ht="15.95" customHeight="1" x14ac:dyDescent="0.2"/>
    <row r="70" ht="15.95" customHeight="1" x14ac:dyDescent="0.2"/>
    <row r="71" ht="15.95" customHeight="1" x14ac:dyDescent="0.2"/>
    <row r="72" ht="15.95" customHeight="1" x14ac:dyDescent="0.2"/>
    <row r="73" ht="15.95" customHeight="1" x14ac:dyDescent="0.2"/>
    <row r="74" ht="15.95" customHeight="1" x14ac:dyDescent="0.2"/>
    <row r="75" ht="15.95" customHeight="1" x14ac:dyDescent="0.2"/>
    <row r="76" ht="15.95" customHeight="1" x14ac:dyDescent="0.2"/>
    <row r="77" ht="15.95" customHeight="1" x14ac:dyDescent="0.2"/>
    <row r="78" ht="15.95" customHeight="1" x14ac:dyDescent="0.2"/>
    <row r="79" ht="15.95" customHeight="1" x14ac:dyDescent="0.2"/>
    <row r="80" ht="15.95" customHeight="1" x14ac:dyDescent="0.2"/>
    <row r="81" ht="15.95" customHeight="1" x14ac:dyDescent="0.2"/>
    <row r="82" ht="15.95" customHeight="1" x14ac:dyDescent="0.2"/>
    <row r="83" ht="15.95" customHeight="1" x14ac:dyDescent="0.2"/>
    <row r="84" ht="15.95" customHeight="1" x14ac:dyDescent="0.2"/>
    <row r="85" ht="15.95" customHeight="1" x14ac:dyDescent="0.2"/>
    <row r="86" ht="15.95" customHeight="1" x14ac:dyDescent="0.2"/>
    <row r="87" ht="15.95" customHeight="1" x14ac:dyDescent="0.2"/>
    <row r="88" ht="15.95" customHeight="1" x14ac:dyDescent="0.2"/>
    <row r="89" ht="15.95" customHeight="1" x14ac:dyDescent="0.2"/>
    <row r="90" ht="15.95" customHeight="1" x14ac:dyDescent="0.2"/>
    <row r="91" ht="15.95" customHeight="1" x14ac:dyDescent="0.2"/>
    <row r="92" ht="15.95" customHeight="1" x14ac:dyDescent="0.2"/>
    <row r="93" ht="15.95" customHeight="1" x14ac:dyDescent="0.2"/>
    <row r="94" ht="15.95" customHeight="1" x14ac:dyDescent="0.2"/>
    <row r="95" ht="15.95" customHeight="1" x14ac:dyDescent="0.2"/>
    <row r="96" ht="15.95" customHeight="1" x14ac:dyDescent="0.2"/>
    <row r="97" ht="15.95" customHeight="1" x14ac:dyDescent="0.2"/>
    <row r="98" ht="15.95" customHeight="1" x14ac:dyDescent="0.2"/>
    <row r="99" ht="15.95" customHeight="1" x14ac:dyDescent="0.2"/>
    <row r="100" ht="15.95" customHeight="1" x14ac:dyDescent="0.2"/>
    <row r="101" ht="15.95" customHeight="1" x14ac:dyDescent="0.2"/>
    <row r="102" ht="15.95" customHeight="1" x14ac:dyDescent="0.2"/>
    <row r="103" ht="15.95" customHeight="1" x14ac:dyDescent="0.2"/>
    <row r="104" ht="15.95" customHeight="1" x14ac:dyDescent="0.2"/>
    <row r="105" ht="15.95" customHeight="1" x14ac:dyDescent="0.2"/>
    <row r="106" ht="15.95" customHeight="1" x14ac:dyDescent="0.2"/>
    <row r="107" ht="15.95" customHeight="1" x14ac:dyDescent="0.2"/>
    <row r="108" ht="15.95" customHeight="1" x14ac:dyDescent="0.2"/>
    <row r="109" ht="15.95" customHeight="1" x14ac:dyDescent="0.2"/>
    <row r="110" ht="15.95" customHeight="1" x14ac:dyDescent="0.2"/>
    <row r="111" ht="15.95" customHeight="1" x14ac:dyDescent="0.2"/>
    <row r="112" ht="15.95" customHeight="1" x14ac:dyDescent="0.2"/>
    <row r="113" ht="15.95" customHeight="1" x14ac:dyDescent="0.2"/>
    <row r="114" ht="15.95" customHeight="1" x14ac:dyDescent="0.2"/>
    <row r="115" ht="15.95" customHeight="1" x14ac:dyDescent="0.2"/>
    <row r="116" ht="15.95" customHeight="1" x14ac:dyDescent="0.2"/>
    <row r="117" ht="15.95" customHeight="1" x14ac:dyDescent="0.2"/>
    <row r="118" ht="15.95" customHeight="1" x14ac:dyDescent="0.2"/>
    <row r="119" ht="15.95" customHeight="1" x14ac:dyDescent="0.2"/>
    <row r="120" ht="15.95" customHeight="1" x14ac:dyDescent="0.2"/>
    <row r="121" ht="15.95" customHeight="1" x14ac:dyDescent="0.2"/>
    <row r="122" ht="15.95" customHeight="1" x14ac:dyDescent="0.2"/>
    <row r="123" ht="15.95" customHeight="1" x14ac:dyDescent="0.2"/>
    <row r="124" ht="15.95" customHeight="1" x14ac:dyDescent="0.2"/>
    <row r="125" ht="15.95" customHeight="1" x14ac:dyDescent="0.2"/>
    <row r="126" ht="15.95" customHeight="1" x14ac:dyDescent="0.2"/>
    <row r="127" ht="15.95" customHeight="1" x14ac:dyDescent="0.2"/>
    <row r="128" ht="15.95" customHeight="1" x14ac:dyDescent="0.2"/>
    <row r="129" ht="15.95" customHeight="1" x14ac:dyDescent="0.2"/>
    <row r="130" ht="15.95" customHeight="1" x14ac:dyDescent="0.2"/>
    <row r="131" ht="15.95" customHeight="1" x14ac:dyDescent="0.2"/>
    <row r="132" ht="15.95" customHeight="1" x14ac:dyDescent="0.2"/>
    <row r="133" ht="15.95" customHeight="1" x14ac:dyDescent="0.2"/>
    <row r="134" ht="15.95" customHeight="1" x14ac:dyDescent="0.2"/>
    <row r="135" ht="15.95" customHeight="1" x14ac:dyDescent="0.2"/>
    <row r="136" ht="15.95" customHeight="1" x14ac:dyDescent="0.2"/>
    <row r="137" ht="15.95" customHeight="1" x14ac:dyDescent="0.2"/>
    <row r="138" ht="15.95" customHeight="1" x14ac:dyDescent="0.2"/>
    <row r="139" ht="15.95" customHeight="1" x14ac:dyDescent="0.2"/>
    <row r="140" ht="15.95" customHeight="1" x14ac:dyDescent="0.2"/>
    <row r="141" ht="15.95" customHeight="1" x14ac:dyDescent="0.2"/>
    <row r="142" ht="15.95" customHeight="1" x14ac:dyDescent="0.2"/>
    <row r="143" ht="15.95" customHeight="1" x14ac:dyDescent="0.2"/>
    <row r="144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  <row r="391" ht="15.95" customHeight="1" x14ac:dyDescent="0.2"/>
    <row r="392" ht="15.95" customHeight="1" x14ac:dyDescent="0.2"/>
    <row r="393" ht="15.95" customHeight="1" x14ac:dyDescent="0.2"/>
    <row r="394" ht="15.95" customHeight="1" x14ac:dyDescent="0.2"/>
    <row r="395" ht="15.95" customHeight="1" x14ac:dyDescent="0.2"/>
    <row r="396" ht="15.95" customHeight="1" x14ac:dyDescent="0.2"/>
    <row r="397" ht="15.95" customHeight="1" x14ac:dyDescent="0.2"/>
    <row r="398" ht="15.95" customHeight="1" x14ac:dyDescent="0.2"/>
    <row r="399" ht="15.95" customHeight="1" x14ac:dyDescent="0.2"/>
    <row r="400" ht="15.95" customHeight="1" x14ac:dyDescent="0.2"/>
    <row r="401" ht="15.95" customHeight="1" x14ac:dyDescent="0.2"/>
    <row r="402" ht="15.95" customHeight="1" x14ac:dyDescent="0.2"/>
    <row r="403" ht="15.95" customHeight="1" x14ac:dyDescent="0.2"/>
    <row r="404" ht="15.95" customHeight="1" x14ac:dyDescent="0.2"/>
    <row r="405" ht="15.95" customHeight="1" x14ac:dyDescent="0.2"/>
    <row r="406" ht="15.95" customHeight="1" x14ac:dyDescent="0.2"/>
    <row r="407" ht="15.95" customHeight="1" x14ac:dyDescent="0.2"/>
    <row r="408" ht="15.95" customHeight="1" x14ac:dyDescent="0.2"/>
    <row r="409" ht="15.95" customHeight="1" x14ac:dyDescent="0.2"/>
    <row r="410" ht="15.95" customHeight="1" x14ac:dyDescent="0.2"/>
    <row r="411" ht="15.95" customHeight="1" x14ac:dyDescent="0.2"/>
    <row r="412" ht="15.95" customHeight="1" x14ac:dyDescent="0.2"/>
    <row r="413" ht="15.95" customHeight="1" x14ac:dyDescent="0.2"/>
    <row r="414" ht="15.95" customHeight="1" x14ac:dyDescent="0.2"/>
    <row r="415" ht="15.95" customHeight="1" x14ac:dyDescent="0.2"/>
    <row r="416" ht="15.95" customHeight="1" x14ac:dyDescent="0.2"/>
    <row r="417" ht="15.95" customHeight="1" x14ac:dyDescent="0.2"/>
    <row r="418" ht="15.95" customHeight="1" x14ac:dyDescent="0.2"/>
    <row r="419" ht="15.95" customHeight="1" x14ac:dyDescent="0.2"/>
    <row r="420" ht="15.95" customHeight="1" x14ac:dyDescent="0.2"/>
    <row r="421" ht="15.95" customHeight="1" x14ac:dyDescent="0.2"/>
    <row r="422" ht="15.95" customHeight="1" x14ac:dyDescent="0.2"/>
    <row r="423" ht="15.95" customHeight="1" x14ac:dyDescent="0.2"/>
    <row r="424" ht="15.95" customHeight="1" x14ac:dyDescent="0.2"/>
    <row r="425" ht="15.95" customHeight="1" x14ac:dyDescent="0.2"/>
    <row r="426" ht="15.95" customHeight="1" x14ac:dyDescent="0.2"/>
    <row r="427" ht="15.95" customHeight="1" x14ac:dyDescent="0.2"/>
    <row r="428" ht="15.95" customHeight="1" x14ac:dyDescent="0.2"/>
    <row r="429" ht="15.95" customHeight="1" x14ac:dyDescent="0.2"/>
    <row r="430" ht="15.95" customHeight="1" x14ac:dyDescent="0.2"/>
    <row r="431" ht="15.95" customHeight="1" x14ac:dyDescent="0.2"/>
    <row r="432" ht="15.95" customHeight="1" x14ac:dyDescent="0.2"/>
    <row r="433" ht="15.95" customHeight="1" x14ac:dyDescent="0.2"/>
    <row r="434" ht="15.95" customHeight="1" x14ac:dyDescent="0.2"/>
    <row r="435" ht="15.95" customHeight="1" x14ac:dyDescent="0.2"/>
    <row r="436" ht="15.95" customHeight="1" x14ac:dyDescent="0.2"/>
    <row r="437" ht="15.95" customHeight="1" x14ac:dyDescent="0.2"/>
    <row r="438" ht="15.95" customHeight="1" x14ac:dyDescent="0.2"/>
    <row r="439" ht="15.95" customHeight="1" x14ac:dyDescent="0.2"/>
    <row r="440" ht="15.95" customHeight="1" x14ac:dyDescent="0.2"/>
    <row r="441" ht="15.95" customHeight="1" x14ac:dyDescent="0.2"/>
    <row r="442" ht="15.95" customHeight="1" x14ac:dyDescent="0.2"/>
    <row r="443" ht="15.95" customHeight="1" x14ac:dyDescent="0.2"/>
    <row r="444" ht="15.95" customHeight="1" x14ac:dyDescent="0.2"/>
    <row r="445" ht="15.95" customHeight="1" x14ac:dyDescent="0.2"/>
    <row r="446" ht="15.95" customHeight="1" x14ac:dyDescent="0.2"/>
    <row r="447" ht="15.95" customHeight="1" x14ac:dyDescent="0.2"/>
    <row r="448" ht="15.95" customHeight="1" x14ac:dyDescent="0.2"/>
    <row r="449" ht="15.95" customHeight="1" x14ac:dyDescent="0.2"/>
    <row r="450" ht="15.95" customHeight="1" x14ac:dyDescent="0.2"/>
    <row r="451" ht="15.95" customHeight="1" x14ac:dyDescent="0.2"/>
    <row r="452" ht="15.95" customHeight="1" x14ac:dyDescent="0.2"/>
  </sheetData>
  <mergeCells count="3">
    <mergeCell ref="D9:F9"/>
    <mergeCell ref="E10:F10"/>
    <mergeCell ref="E15:F15"/>
  </mergeCells>
  <phoneticPr fontId="0" type="noConversion"/>
  <hyperlinks>
    <hyperlink ref="D9" location="plantilla_vertical!A1" display="SERVICIO DE ACOGIMIENTO DE URGENCIA"/>
    <hyperlink ref="D9:E9" location="AyudaEconomica!A1" tooltip="Vivienda" display="Ayudas económicas"/>
    <hyperlink ref="D9:F9" location="'AyudasEconómicas '!A1" tooltip="AyudasEconomicas" display="Ayudas económicas"/>
  </hyperlinks>
  <pageMargins left="0.6692913385826772" right="0.47244094488188981" top="0.39370078740157483" bottom="0.6692913385826772" header="0" footer="0"/>
  <pageSetup paperSize="9" fitToHeight="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466"/>
  <sheetViews>
    <sheetView showGridLines="0" zoomScale="98" zoomScaleNormal="98" workbookViewId="0"/>
  </sheetViews>
  <sheetFormatPr baseColWidth="10" defaultColWidth="9.140625" defaultRowHeight="12" x14ac:dyDescent="0.2"/>
  <cols>
    <col min="1" max="1" width="11.42578125" style="2" customWidth="1"/>
    <col min="2" max="2" width="5.7109375" style="2" customWidth="1"/>
    <col min="3" max="3" width="2.85546875" style="2" customWidth="1"/>
    <col min="4" max="4" width="3.28515625" style="2" customWidth="1"/>
    <col min="5" max="5" width="3.85546875" style="2" customWidth="1"/>
    <col min="6" max="6" width="16.28515625" style="2" customWidth="1"/>
    <col min="7" max="9" width="9.28515625" style="2" customWidth="1"/>
    <col min="10" max="10" width="9.42578125" style="2" customWidth="1"/>
    <col min="11" max="13" width="9.28515625" style="2" customWidth="1"/>
    <col min="14" max="14" width="9.7109375" style="2" customWidth="1"/>
    <col min="15" max="16" width="9.42578125" style="2" customWidth="1"/>
    <col min="17" max="16384" width="9.140625" style="2"/>
  </cols>
  <sheetData>
    <row r="1" spans="2:13" ht="15.95" customHeight="1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2:13" ht="12" customHeight="1" x14ac:dyDescent="0.2">
      <c r="B2" s="1"/>
      <c r="C2" s="3"/>
      <c r="D2" s="3"/>
      <c r="E2" s="3"/>
      <c r="F2" s="3"/>
      <c r="G2" s="3"/>
      <c r="H2" s="3"/>
      <c r="I2" s="3"/>
      <c r="J2" s="3"/>
      <c r="K2" s="3"/>
      <c r="L2" s="1"/>
    </row>
    <row r="3" spans="2:13" ht="12" customHeight="1" x14ac:dyDescent="0.2">
      <c r="B3" s="1"/>
      <c r="C3" s="3"/>
      <c r="D3" s="3"/>
      <c r="E3" s="3"/>
      <c r="F3" s="3"/>
      <c r="G3" s="3"/>
      <c r="H3" s="3"/>
      <c r="I3" s="3"/>
      <c r="J3" s="3"/>
      <c r="K3" s="3"/>
      <c r="L3" s="1"/>
    </row>
    <row r="4" spans="2:13" ht="12" customHeight="1" x14ac:dyDescent="0.2">
      <c r="B4" s="1"/>
      <c r="C4" s="3"/>
      <c r="D4" s="3"/>
      <c r="E4" s="3"/>
      <c r="F4" s="3"/>
      <c r="G4" s="3"/>
      <c r="H4" s="3"/>
      <c r="I4" s="3"/>
      <c r="J4" s="3"/>
      <c r="K4" s="3"/>
      <c r="L4" s="1"/>
    </row>
    <row r="5" spans="2:13" ht="24" customHeight="1" x14ac:dyDescent="0.2"/>
    <row r="6" spans="2:13" ht="18" customHeight="1" x14ac:dyDescent="0.2">
      <c r="C6" s="4" t="s">
        <v>0</v>
      </c>
    </row>
    <row r="7" spans="2:13" ht="18" customHeight="1" x14ac:dyDescent="0.2">
      <c r="C7" s="5" t="s">
        <v>2</v>
      </c>
    </row>
    <row r="8" spans="2:13" ht="15.95" customHeight="1" x14ac:dyDescent="0.2">
      <c r="C8" s="5"/>
    </row>
    <row r="9" spans="2:13" ht="15.95" customHeight="1" x14ac:dyDescent="0.2">
      <c r="C9" s="5"/>
    </row>
    <row r="10" spans="2:13" ht="15.95" customHeight="1" x14ac:dyDescent="0.2">
      <c r="C10" s="5"/>
    </row>
    <row r="11" spans="2:13" ht="9" customHeight="1" x14ac:dyDescent="0.2">
      <c r="C11" s="5"/>
    </row>
    <row r="12" spans="2:13" ht="15.95" customHeight="1" x14ac:dyDescent="0.2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2:13" ht="6.75" customHeight="1" x14ac:dyDescent="0.2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2:13" ht="15.95" customHeight="1" x14ac:dyDescent="0.2">
      <c r="B14" s="1"/>
      <c r="D14" s="32" t="s">
        <v>89</v>
      </c>
      <c r="E14" s="32"/>
      <c r="F14" s="1"/>
      <c r="G14" s="1"/>
      <c r="H14" s="1"/>
      <c r="I14" s="1"/>
      <c r="J14" s="1"/>
      <c r="K14" s="1"/>
      <c r="L14" s="1"/>
    </row>
    <row r="15" spans="2:13" ht="6.95" customHeight="1" x14ac:dyDescent="0.2">
      <c r="C15" s="3"/>
      <c r="D15" s="3"/>
      <c r="E15" s="3"/>
      <c r="F15" s="3"/>
      <c r="G15" s="3"/>
      <c r="H15" s="3"/>
      <c r="I15" s="3"/>
      <c r="J15" s="3"/>
      <c r="K15" s="3"/>
    </row>
    <row r="16" spans="2:13" s="13" customFormat="1" ht="18" customHeight="1" x14ac:dyDescent="0.2">
      <c r="C16" s="3"/>
      <c r="D16" s="69" t="s">
        <v>38</v>
      </c>
      <c r="E16" s="70"/>
      <c r="F16" s="70"/>
      <c r="G16" s="70"/>
      <c r="H16" s="70"/>
      <c r="I16" s="70"/>
      <c r="J16" s="70"/>
      <c r="K16" s="71"/>
      <c r="L16" s="71"/>
      <c r="M16" s="72"/>
    </row>
    <row r="17" spans="2:15" s="13" customFormat="1" ht="18" customHeight="1" x14ac:dyDescent="0.2">
      <c r="C17" s="3"/>
      <c r="D17" s="73" t="s">
        <v>4</v>
      </c>
      <c r="E17" s="74"/>
      <c r="F17" s="74"/>
      <c r="G17" s="74"/>
      <c r="H17" s="68" t="s">
        <v>1</v>
      </c>
      <c r="I17" s="68" t="s">
        <v>7</v>
      </c>
      <c r="J17" s="68" t="s">
        <v>11</v>
      </c>
      <c r="K17" s="68" t="s">
        <v>8</v>
      </c>
      <c r="L17" s="68" t="s">
        <v>40</v>
      </c>
      <c r="M17" s="68" t="s">
        <v>9</v>
      </c>
    </row>
    <row r="18" spans="2:15" s="13" customFormat="1" ht="15.95" customHeight="1" x14ac:dyDescent="0.2">
      <c r="C18" s="3"/>
      <c r="D18" s="83" t="s">
        <v>3</v>
      </c>
      <c r="E18" s="107"/>
      <c r="F18" s="84"/>
      <c r="G18" s="84"/>
      <c r="H18" s="85">
        <f>SUM(I18:L18)</f>
        <v>344</v>
      </c>
      <c r="I18" s="85">
        <v>200</v>
      </c>
      <c r="J18" s="85">
        <v>44</v>
      </c>
      <c r="K18" s="85">
        <v>84</v>
      </c>
      <c r="L18" s="85">
        <v>16</v>
      </c>
      <c r="M18" s="118">
        <f>(I18*100)/H18</f>
        <v>58.139534883720927</v>
      </c>
    </row>
    <row r="19" spans="2:15" s="13" customFormat="1" ht="15.95" customHeight="1" x14ac:dyDescent="0.2">
      <c r="C19" s="3"/>
      <c r="D19" s="225" t="s">
        <v>125</v>
      </c>
      <c r="E19" s="226"/>
      <c r="F19" s="227"/>
      <c r="G19" s="226"/>
      <c r="H19" s="86">
        <v>667</v>
      </c>
      <c r="I19" s="86">
        <v>385</v>
      </c>
      <c r="J19" s="86">
        <v>76</v>
      </c>
      <c r="K19" s="86">
        <v>172</v>
      </c>
      <c r="L19" s="86">
        <v>33</v>
      </c>
      <c r="M19" s="119">
        <f>(I19*100)/H19</f>
        <v>57.721139430284857</v>
      </c>
    </row>
    <row r="20" spans="2:15" s="13" customFormat="1" ht="15.95" customHeight="1" x14ac:dyDescent="0.2">
      <c r="C20" s="3"/>
      <c r="D20" s="16"/>
      <c r="E20" s="108"/>
      <c r="F20" s="15"/>
      <c r="G20" s="228" t="s">
        <v>10</v>
      </c>
      <c r="H20" s="224">
        <f>(H18*100)/H19</f>
        <v>51.574212893553224</v>
      </c>
      <c r="I20" s="154">
        <f>(I18*100)/I19</f>
        <v>51.948051948051948</v>
      </c>
      <c r="J20" s="154">
        <f>(J18*100)/J19</f>
        <v>57.89473684210526</v>
      </c>
      <c r="K20" s="154">
        <f>(K18*100)/K19</f>
        <v>48.837209302325583</v>
      </c>
      <c r="L20" s="154">
        <f>(L18*100)/L19</f>
        <v>48.484848484848484</v>
      </c>
      <c r="M20" s="38"/>
    </row>
    <row r="21" spans="2:15" s="45" customFormat="1" ht="15" customHeight="1" x14ac:dyDescent="0.2">
      <c r="C21" s="46"/>
      <c r="D21" s="65" t="s">
        <v>126</v>
      </c>
      <c r="E21" s="65"/>
      <c r="F21" s="47"/>
      <c r="G21" s="48"/>
      <c r="H21" s="47"/>
      <c r="I21" s="49"/>
      <c r="J21" s="49"/>
      <c r="K21" s="49"/>
      <c r="L21" s="49"/>
      <c r="M21" s="49"/>
      <c r="N21" s="49"/>
    </row>
    <row r="22" spans="2:15" s="45" customFormat="1" ht="15" customHeight="1" x14ac:dyDescent="0.2">
      <c r="C22" s="46"/>
      <c r="D22" s="65" t="s">
        <v>64</v>
      </c>
      <c r="E22" s="65"/>
      <c r="F22" s="47"/>
      <c r="G22" s="48"/>
      <c r="H22" s="47"/>
      <c r="I22" s="49"/>
      <c r="J22" s="49"/>
      <c r="K22" s="49"/>
      <c r="L22" s="49"/>
      <c r="M22" s="49"/>
      <c r="N22" s="49"/>
    </row>
    <row r="23" spans="2:15" s="13" customFormat="1" ht="15" customHeight="1" x14ac:dyDescent="0.2">
      <c r="C23" s="3"/>
      <c r="D23" s="78" t="s">
        <v>153</v>
      </c>
      <c r="E23" s="78"/>
      <c r="F23" s="3"/>
      <c r="G23" s="3"/>
      <c r="H23" s="3"/>
      <c r="I23" s="3"/>
      <c r="J23" s="3"/>
      <c r="K23" s="3"/>
    </row>
    <row r="24" spans="2:15" s="13" customFormat="1" ht="15.95" customHeight="1" x14ac:dyDescent="0.2">
      <c r="D24" s="14"/>
      <c r="E24" s="14"/>
      <c r="F24" s="3"/>
      <c r="G24" s="3"/>
      <c r="H24" s="3"/>
      <c r="I24" s="3"/>
      <c r="J24" s="3"/>
      <c r="K24" s="3"/>
      <c r="O24" s="2"/>
    </row>
    <row r="25" spans="2:15" s="13" customFormat="1" ht="15.95" customHeight="1" x14ac:dyDescent="0.2">
      <c r="D25" s="32" t="s">
        <v>127</v>
      </c>
      <c r="E25" s="32"/>
      <c r="F25" s="3"/>
      <c r="G25" s="3"/>
      <c r="H25" s="3"/>
      <c r="I25" s="3"/>
      <c r="J25" s="3"/>
      <c r="K25" s="3"/>
      <c r="O25" s="2"/>
    </row>
    <row r="26" spans="2:15" s="13" customFormat="1" ht="6.95" customHeight="1" x14ac:dyDescent="0.2">
      <c r="C26" s="3"/>
      <c r="D26" s="14"/>
      <c r="E26" s="14"/>
      <c r="F26" s="3"/>
      <c r="G26" s="3"/>
      <c r="H26" s="3"/>
      <c r="I26" s="3"/>
      <c r="J26" s="3"/>
      <c r="K26" s="3"/>
      <c r="O26" s="2"/>
    </row>
    <row r="27" spans="2:15" ht="18" customHeight="1" x14ac:dyDescent="0.2">
      <c r="B27" s="13"/>
      <c r="D27" s="143" t="s">
        <v>16</v>
      </c>
      <c r="E27" s="142"/>
      <c r="F27" s="142"/>
      <c r="G27" s="157"/>
      <c r="H27" s="128" t="s">
        <v>31</v>
      </c>
      <c r="I27" s="17" t="s">
        <v>32</v>
      </c>
    </row>
    <row r="28" spans="2:15" ht="15.75" customHeight="1" x14ac:dyDescent="0.2">
      <c r="D28" s="229" t="s">
        <v>79</v>
      </c>
      <c r="E28" s="136"/>
      <c r="F28" s="137"/>
      <c r="G28" s="138"/>
      <c r="H28" s="195">
        <v>6</v>
      </c>
      <c r="I28" s="150">
        <f t="shared" ref="I28:I60" si="0">H28*100/$H$76</f>
        <v>1.7441860465116279</v>
      </c>
      <c r="L28" s="116"/>
    </row>
    <row r="29" spans="2:15" ht="15.75" customHeight="1" x14ac:dyDescent="0.2">
      <c r="D29" s="140" t="s">
        <v>103</v>
      </c>
      <c r="E29" s="132"/>
      <c r="F29" s="133"/>
      <c r="G29" s="139"/>
      <c r="H29" s="129">
        <v>1</v>
      </c>
      <c r="I29" s="125">
        <f t="shared" si="0"/>
        <v>0.29069767441860467</v>
      </c>
      <c r="L29" s="116"/>
    </row>
    <row r="30" spans="2:15" ht="15.75" customHeight="1" x14ac:dyDescent="0.2">
      <c r="D30" s="140" t="s">
        <v>70</v>
      </c>
      <c r="E30" s="132"/>
      <c r="F30" s="133"/>
      <c r="G30" s="139"/>
      <c r="H30" s="130">
        <v>1</v>
      </c>
      <c r="I30" s="125">
        <f t="shared" si="0"/>
        <v>0.29069767441860467</v>
      </c>
      <c r="L30" s="117"/>
    </row>
    <row r="31" spans="2:15" ht="15.75" customHeight="1" x14ac:dyDescent="0.2">
      <c r="D31" s="140" t="s">
        <v>129</v>
      </c>
      <c r="E31" s="132"/>
      <c r="F31" s="133"/>
      <c r="G31" s="139"/>
      <c r="H31" s="130">
        <v>2</v>
      </c>
      <c r="I31" s="125">
        <f t="shared" si="0"/>
        <v>0.58139534883720934</v>
      </c>
      <c r="L31" s="116"/>
    </row>
    <row r="32" spans="2:15" ht="15.75" customHeight="1" x14ac:dyDescent="0.2">
      <c r="B32" s="13"/>
      <c r="C32" s="13"/>
      <c r="D32" s="140" t="s">
        <v>14</v>
      </c>
      <c r="E32" s="132"/>
      <c r="F32" s="133"/>
      <c r="G32" s="139"/>
      <c r="H32" s="130">
        <v>38</v>
      </c>
      <c r="I32" s="125">
        <f t="shared" si="0"/>
        <v>11.046511627906977</v>
      </c>
      <c r="L32" s="116"/>
    </row>
    <row r="33" spans="4:12" ht="15.75" customHeight="1" x14ac:dyDescent="0.2">
      <c r="D33" s="140" t="s">
        <v>67</v>
      </c>
      <c r="E33" s="132"/>
      <c r="F33" s="133"/>
      <c r="G33" s="139"/>
      <c r="H33" s="130">
        <v>10</v>
      </c>
      <c r="I33" s="125">
        <f t="shared" si="0"/>
        <v>2.9069767441860463</v>
      </c>
      <c r="L33" s="116"/>
    </row>
    <row r="34" spans="4:12" ht="15.75" customHeight="1" x14ac:dyDescent="0.2">
      <c r="D34" s="140" t="s">
        <v>93</v>
      </c>
      <c r="E34" s="132"/>
      <c r="F34" s="133"/>
      <c r="G34" s="139"/>
      <c r="H34" s="130">
        <v>11</v>
      </c>
      <c r="I34" s="125">
        <f t="shared" si="0"/>
        <v>3.1976744186046511</v>
      </c>
      <c r="L34" s="116"/>
    </row>
    <row r="35" spans="4:12" ht="15.75" customHeight="1" x14ac:dyDescent="0.2">
      <c r="D35" s="140" t="s">
        <v>12</v>
      </c>
      <c r="E35" s="132"/>
      <c r="F35" s="133"/>
      <c r="G35" s="139"/>
      <c r="H35" s="130">
        <v>140</v>
      </c>
      <c r="I35" s="125">
        <f t="shared" si="0"/>
        <v>40.697674418604649</v>
      </c>
      <c r="L35" s="116"/>
    </row>
    <row r="36" spans="4:12" ht="15.75" customHeight="1" x14ac:dyDescent="0.2">
      <c r="D36" s="140" t="s">
        <v>104</v>
      </c>
      <c r="E36" s="132"/>
      <c r="F36" s="133"/>
      <c r="G36" s="139"/>
      <c r="H36" s="130">
        <v>4</v>
      </c>
      <c r="I36" s="125">
        <f t="shared" si="0"/>
        <v>1.1627906976744187</v>
      </c>
      <c r="L36" s="116"/>
    </row>
    <row r="37" spans="4:12" ht="15.75" customHeight="1" x14ac:dyDescent="0.2">
      <c r="D37" s="140" t="s">
        <v>78</v>
      </c>
      <c r="E37" s="132"/>
      <c r="F37" s="133"/>
      <c r="G37" s="139"/>
      <c r="H37" s="130">
        <v>7</v>
      </c>
      <c r="I37" s="155">
        <f t="shared" si="0"/>
        <v>2.0348837209302326</v>
      </c>
      <c r="L37" s="116"/>
    </row>
    <row r="38" spans="4:12" ht="15.75" customHeight="1" x14ac:dyDescent="0.2">
      <c r="D38" s="140" t="s">
        <v>130</v>
      </c>
      <c r="E38" s="132"/>
      <c r="F38" s="133"/>
      <c r="G38" s="139"/>
      <c r="H38" s="130">
        <v>2</v>
      </c>
      <c r="I38" s="125">
        <f t="shared" si="0"/>
        <v>0.58139534883720934</v>
      </c>
      <c r="L38" s="116"/>
    </row>
    <row r="39" spans="4:12" ht="15.75" customHeight="1" x14ac:dyDescent="0.2">
      <c r="D39" s="146" t="s">
        <v>75</v>
      </c>
      <c r="E39" s="134"/>
      <c r="F39" s="135"/>
      <c r="G39" s="139"/>
      <c r="H39" s="130">
        <v>8</v>
      </c>
      <c r="I39" s="125">
        <f t="shared" si="0"/>
        <v>2.3255813953488373</v>
      </c>
      <c r="L39" s="116"/>
    </row>
    <row r="40" spans="4:12" ht="15.75" customHeight="1" x14ac:dyDescent="0.2">
      <c r="D40" s="140" t="s">
        <v>94</v>
      </c>
      <c r="E40" s="132"/>
      <c r="F40" s="133"/>
      <c r="G40" s="139"/>
      <c r="H40" s="130">
        <v>4</v>
      </c>
      <c r="I40" s="125">
        <f t="shared" si="0"/>
        <v>1.1627906976744187</v>
      </c>
      <c r="L40" s="116"/>
    </row>
    <row r="41" spans="4:12" ht="15.75" customHeight="1" x14ac:dyDescent="0.2">
      <c r="D41" s="140" t="s">
        <v>68</v>
      </c>
      <c r="E41" s="132"/>
      <c r="F41" s="133"/>
      <c r="G41" s="139"/>
      <c r="H41" s="130">
        <v>1</v>
      </c>
      <c r="I41" s="125">
        <f t="shared" si="0"/>
        <v>0.29069767441860467</v>
      </c>
      <c r="L41" s="116"/>
    </row>
    <row r="42" spans="4:12" ht="15.75" customHeight="1" x14ac:dyDescent="0.2">
      <c r="D42" s="140" t="s">
        <v>131</v>
      </c>
      <c r="E42" s="132"/>
      <c r="F42" s="133"/>
      <c r="G42" s="139"/>
      <c r="H42" s="130">
        <v>1</v>
      </c>
      <c r="I42" s="125">
        <f t="shared" si="0"/>
        <v>0.29069767441860467</v>
      </c>
      <c r="K42" s="13"/>
      <c r="L42" s="116"/>
    </row>
    <row r="43" spans="4:12" ht="15.75" customHeight="1" x14ac:dyDescent="0.2">
      <c r="D43" s="140" t="s">
        <v>69</v>
      </c>
      <c r="E43" s="132"/>
      <c r="F43" s="133"/>
      <c r="G43" s="139"/>
      <c r="H43" s="130">
        <v>6</v>
      </c>
      <c r="I43" s="125">
        <f t="shared" si="0"/>
        <v>1.7441860465116279</v>
      </c>
      <c r="K43" s="13"/>
      <c r="L43" s="116"/>
    </row>
    <row r="44" spans="4:12" ht="15.75" customHeight="1" x14ac:dyDescent="0.2">
      <c r="D44" s="140" t="s">
        <v>71</v>
      </c>
      <c r="E44" s="132"/>
      <c r="F44" s="133"/>
      <c r="G44" s="139"/>
      <c r="H44" s="130">
        <v>3</v>
      </c>
      <c r="I44" s="125">
        <f t="shared" si="0"/>
        <v>0.87209302325581395</v>
      </c>
      <c r="L44" s="116"/>
    </row>
    <row r="45" spans="4:12" ht="15.75" customHeight="1" x14ac:dyDescent="0.2">
      <c r="D45" s="140" t="s">
        <v>17</v>
      </c>
      <c r="E45" s="132"/>
      <c r="F45" s="133"/>
      <c r="G45" s="139"/>
      <c r="H45" s="130">
        <v>15</v>
      </c>
      <c r="I45" s="125">
        <f t="shared" si="0"/>
        <v>4.3604651162790695</v>
      </c>
      <c r="L45" s="116"/>
    </row>
    <row r="46" spans="4:12" ht="15.75" customHeight="1" x14ac:dyDescent="0.2">
      <c r="D46" s="140" t="s">
        <v>132</v>
      </c>
      <c r="E46" s="132"/>
      <c r="F46" s="133"/>
      <c r="G46" s="139"/>
      <c r="H46" s="130">
        <v>1</v>
      </c>
      <c r="I46" s="125">
        <f t="shared" si="0"/>
        <v>0.29069767441860467</v>
      </c>
      <c r="L46" s="117"/>
    </row>
    <row r="47" spans="4:12" ht="15.75" customHeight="1" x14ac:dyDescent="0.2">
      <c r="D47" s="140" t="s">
        <v>133</v>
      </c>
      <c r="E47" s="132"/>
      <c r="F47" s="133"/>
      <c r="G47" s="139"/>
      <c r="H47" s="130">
        <v>1</v>
      </c>
      <c r="I47" s="125">
        <f t="shared" si="0"/>
        <v>0.29069767441860467</v>
      </c>
      <c r="L47" s="116"/>
    </row>
    <row r="48" spans="4:12" ht="15.75" customHeight="1" x14ac:dyDescent="0.2">
      <c r="D48" s="140" t="s">
        <v>105</v>
      </c>
      <c r="E48" s="132"/>
      <c r="F48" s="133"/>
      <c r="G48" s="139"/>
      <c r="H48" s="130">
        <v>2</v>
      </c>
      <c r="I48" s="125">
        <f t="shared" si="0"/>
        <v>0.58139534883720934</v>
      </c>
      <c r="L48" s="116"/>
    </row>
    <row r="49" spans="2:15" ht="15.75" customHeight="1" x14ac:dyDescent="0.2">
      <c r="D49" s="140" t="s">
        <v>42</v>
      </c>
      <c r="E49" s="132"/>
      <c r="F49" s="133"/>
      <c r="G49" s="139"/>
      <c r="H49" s="130">
        <v>6</v>
      </c>
      <c r="I49" s="125">
        <f t="shared" si="0"/>
        <v>1.7441860465116279</v>
      </c>
      <c r="L49" s="116"/>
    </row>
    <row r="50" spans="2:15" ht="15.75" customHeight="1" x14ac:dyDescent="0.2">
      <c r="D50" s="140" t="s">
        <v>111</v>
      </c>
      <c r="E50" s="132"/>
      <c r="F50" s="133"/>
      <c r="G50" s="139"/>
      <c r="H50" s="130">
        <v>1</v>
      </c>
      <c r="I50" s="125">
        <f t="shared" si="0"/>
        <v>0.29069767441860467</v>
      </c>
      <c r="L50" s="116"/>
    </row>
    <row r="51" spans="2:15" ht="15.75" customHeight="1" x14ac:dyDescent="0.2">
      <c r="D51" s="140" t="s">
        <v>106</v>
      </c>
      <c r="E51" s="132"/>
      <c r="F51" s="133"/>
      <c r="G51" s="139"/>
      <c r="H51" s="130">
        <v>2</v>
      </c>
      <c r="I51" s="125">
        <f t="shared" si="0"/>
        <v>0.58139534883720934</v>
      </c>
      <c r="L51" s="116"/>
    </row>
    <row r="52" spans="2:15" ht="15.75" customHeight="1" x14ac:dyDescent="0.2">
      <c r="D52" s="140" t="s">
        <v>134</v>
      </c>
      <c r="E52" s="132"/>
      <c r="F52" s="133"/>
      <c r="G52" s="139"/>
      <c r="H52" s="130">
        <v>2</v>
      </c>
      <c r="I52" s="125">
        <f t="shared" si="0"/>
        <v>0.58139534883720934</v>
      </c>
      <c r="L52" s="117"/>
    </row>
    <row r="53" spans="2:15" ht="15.75" customHeight="1" x14ac:dyDescent="0.2">
      <c r="D53" s="140" t="s">
        <v>135</v>
      </c>
      <c r="E53" s="132"/>
      <c r="F53" s="133"/>
      <c r="G53" s="139"/>
      <c r="H53" s="130">
        <v>1</v>
      </c>
      <c r="I53" s="125">
        <f t="shared" si="0"/>
        <v>0.29069767441860467</v>
      </c>
      <c r="L53" s="116"/>
    </row>
    <row r="54" spans="2:15" ht="15.75" customHeight="1" x14ac:dyDescent="0.2">
      <c r="D54" s="140" t="s">
        <v>136</v>
      </c>
      <c r="E54" s="132"/>
      <c r="F54" s="133"/>
      <c r="G54" s="139"/>
      <c r="H54" s="130">
        <v>1</v>
      </c>
      <c r="I54" s="125">
        <f t="shared" si="0"/>
        <v>0.29069767441860467</v>
      </c>
      <c r="L54" s="116"/>
    </row>
    <row r="55" spans="2:15" ht="15.75" customHeight="1" x14ac:dyDescent="0.2">
      <c r="D55" s="140" t="s">
        <v>82</v>
      </c>
      <c r="E55" s="132"/>
      <c r="F55" s="132"/>
      <c r="G55" s="149"/>
      <c r="H55" s="130">
        <v>2</v>
      </c>
      <c r="I55" s="125">
        <f t="shared" si="0"/>
        <v>0.58139534883720934</v>
      </c>
      <c r="L55" s="117"/>
    </row>
    <row r="56" spans="2:15" ht="15.75" customHeight="1" x14ac:dyDescent="0.2">
      <c r="D56" s="140" t="s">
        <v>112</v>
      </c>
      <c r="E56" s="132"/>
      <c r="F56" s="133"/>
      <c r="G56" s="139"/>
      <c r="H56" s="130">
        <v>1</v>
      </c>
      <c r="I56" s="125">
        <f t="shared" si="0"/>
        <v>0.29069767441860467</v>
      </c>
      <c r="L56" s="116"/>
    </row>
    <row r="57" spans="2:15" ht="15.75" customHeight="1" x14ac:dyDescent="0.2">
      <c r="D57" s="140" t="s">
        <v>97</v>
      </c>
      <c r="E57" s="132"/>
      <c r="F57" s="132"/>
      <c r="G57" s="149"/>
      <c r="H57" s="130">
        <v>3</v>
      </c>
      <c r="I57" s="125">
        <f t="shared" si="0"/>
        <v>0.87209302325581395</v>
      </c>
      <c r="L57" s="116"/>
    </row>
    <row r="58" spans="2:15" ht="15.75" customHeight="1" x14ac:dyDescent="0.2">
      <c r="D58" s="140" t="s">
        <v>107</v>
      </c>
      <c r="E58" s="132"/>
      <c r="F58" s="132"/>
      <c r="G58" s="149"/>
      <c r="H58" s="130">
        <v>5</v>
      </c>
      <c r="I58" s="125">
        <f t="shared" si="0"/>
        <v>1.4534883720930232</v>
      </c>
      <c r="L58" s="116"/>
    </row>
    <row r="59" spans="2:15" ht="15.75" customHeight="1" x14ac:dyDescent="0.2">
      <c r="D59" s="140" t="s">
        <v>15</v>
      </c>
      <c r="E59" s="132"/>
      <c r="F59" s="133"/>
      <c r="G59" s="139"/>
      <c r="H59" s="130">
        <v>17</v>
      </c>
      <c r="I59" s="125">
        <f t="shared" si="0"/>
        <v>4.941860465116279</v>
      </c>
      <c r="L59" s="116"/>
    </row>
    <row r="60" spans="2:15" ht="15.75" customHeight="1" x14ac:dyDescent="0.2">
      <c r="D60" s="230" t="s">
        <v>13</v>
      </c>
      <c r="E60" s="231"/>
      <c r="F60" s="232"/>
      <c r="G60" s="233"/>
      <c r="H60" s="234">
        <v>8</v>
      </c>
      <c r="I60" s="235">
        <f t="shared" si="0"/>
        <v>2.3255813953488373</v>
      </c>
      <c r="L60" s="116"/>
    </row>
    <row r="61" spans="2:15" ht="15.75" customHeight="1" x14ac:dyDescent="0.2">
      <c r="D61" s="197"/>
      <c r="E61" s="197"/>
      <c r="F61" s="236"/>
      <c r="G61" s="1"/>
      <c r="H61" s="129"/>
      <c r="I61" s="237"/>
      <c r="L61" s="116"/>
    </row>
    <row r="62" spans="2:15" s="13" customFormat="1" ht="15.95" customHeight="1" x14ac:dyDescent="0.2">
      <c r="D62" s="32" t="s">
        <v>127</v>
      </c>
      <c r="E62" s="32"/>
      <c r="F62" s="3"/>
      <c r="G62" s="3"/>
      <c r="H62" s="3"/>
      <c r="I62" s="3"/>
      <c r="J62" s="3"/>
      <c r="K62" s="3"/>
      <c r="O62" s="2"/>
    </row>
    <row r="63" spans="2:15" s="13" customFormat="1" ht="6.95" customHeight="1" x14ac:dyDescent="0.2">
      <c r="C63" s="3"/>
      <c r="D63" s="14"/>
      <c r="E63" s="14"/>
      <c r="F63" s="3"/>
      <c r="G63" s="3"/>
      <c r="H63" s="3"/>
      <c r="I63" s="3"/>
      <c r="J63" s="3"/>
      <c r="K63" s="3"/>
      <c r="O63" s="2"/>
    </row>
    <row r="64" spans="2:15" ht="15.75" customHeight="1" x14ac:dyDescent="0.2">
      <c r="B64" s="13"/>
      <c r="D64" s="143" t="s">
        <v>16</v>
      </c>
      <c r="E64" s="142"/>
      <c r="F64" s="142"/>
      <c r="G64" s="157"/>
      <c r="H64" s="128" t="s">
        <v>31</v>
      </c>
      <c r="I64" s="35" t="s">
        <v>32</v>
      </c>
    </row>
    <row r="65" spans="3:12" ht="15.75" customHeight="1" x14ac:dyDescent="0.2">
      <c r="D65" s="140" t="s">
        <v>41</v>
      </c>
      <c r="E65" s="132"/>
      <c r="F65" s="133"/>
      <c r="G65" s="139"/>
      <c r="H65" s="130">
        <v>16</v>
      </c>
      <c r="I65" s="241">
        <f t="shared" ref="I65:I75" si="1">H65*100/$H$76</f>
        <v>4.6511627906976747</v>
      </c>
      <c r="L65" s="116"/>
    </row>
    <row r="66" spans="3:12" ht="15.75" customHeight="1" x14ac:dyDescent="0.2">
      <c r="D66" s="140" t="s">
        <v>113</v>
      </c>
      <c r="E66" s="132"/>
      <c r="F66" s="133"/>
      <c r="G66" s="139"/>
      <c r="H66" s="130">
        <v>2</v>
      </c>
      <c r="I66" s="147">
        <f t="shared" si="1"/>
        <v>0.58139534883720934</v>
      </c>
      <c r="L66" s="116"/>
    </row>
    <row r="67" spans="3:12" ht="15.75" customHeight="1" x14ac:dyDescent="0.2">
      <c r="D67" s="140" t="s">
        <v>80</v>
      </c>
      <c r="E67" s="132"/>
      <c r="F67" s="133"/>
      <c r="G67" s="139"/>
      <c r="H67" s="130">
        <v>1</v>
      </c>
      <c r="I67" s="147">
        <f t="shared" si="1"/>
        <v>0.29069767441860467</v>
      </c>
      <c r="L67" s="116"/>
    </row>
    <row r="68" spans="3:12" ht="15.75" customHeight="1" x14ac:dyDescent="0.2">
      <c r="D68" s="140" t="s">
        <v>83</v>
      </c>
      <c r="E68" s="132"/>
      <c r="F68" s="133"/>
      <c r="G68" s="139"/>
      <c r="H68" s="130">
        <v>1</v>
      </c>
      <c r="I68" s="147">
        <f t="shared" si="1"/>
        <v>0.29069767441860467</v>
      </c>
      <c r="L68" s="116"/>
    </row>
    <row r="69" spans="3:12" ht="15.75" customHeight="1" x14ac:dyDescent="0.2">
      <c r="D69" s="140" t="s">
        <v>115</v>
      </c>
      <c r="E69" s="132"/>
      <c r="F69" s="133"/>
      <c r="G69" s="139"/>
      <c r="H69" s="130">
        <v>1</v>
      </c>
      <c r="I69" s="147">
        <f t="shared" si="1"/>
        <v>0.29069767441860467</v>
      </c>
      <c r="L69" s="116"/>
    </row>
    <row r="70" spans="3:12" ht="15.75" customHeight="1" x14ac:dyDescent="0.2">
      <c r="D70" s="140" t="s">
        <v>137</v>
      </c>
      <c r="E70" s="132"/>
      <c r="F70" s="133"/>
      <c r="G70" s="139"/>
      <c r="H70" s="130">
        <v>2</v>
      </c>
      <c r="I70" s="147">
        <f t="shared" si="1"/>
        <v>0.58139534883720934</v>
      </c>
      <c r="L70" s="116"/>
    </row>
    <row r="71" spans="3:12" ht="15.75" customHeight="1" x14ac:dyDescent="0.2">
      <c r="D71" s="140" t="s">
        <v>114</v>
      </c>
      <c r="E71" s="132"/>
      <c r="F71" s="133"/>
      <c r="G71" s="139"/>
      <c r="H71" s="130">
        <v>3</v>
      </c>
      <c r="I71" s="147">
        <f t="shared" si="1"/>
        <v>0.87209302325581395</v>
      </c>
      <c r="L71" s="116"/>
    </row>
    <row r="72" spans="3:12" ht="15.75" customHeight="1" x14ac:dyDescent="0.2">
      <c r="D72" s="140" t="s">
        <v>138</v>
      </c>
      <c r="E72" s="132"/>
      <c r="F72" s="133"/>
      <c r="G72" s="139"/>
      <c r="H72" s="130">
        <v>1</v>
      </c>
      <c r="I72" s="147">
        <f t="shared" si="1"/>
        <v>0.29069767441860467</v>
      </c>
      <c r="L72" s="116"/>
    </row>
    <row r="73" spans="3:12" ht="15.75" customHeight="1" x14ac:dyDescent="0.2">
      <c r="D73" s="140" t="s">
        <v>84</v>
      </c>
      <c r="E73" s="132"/>
      <c r="F73" s="133"/>
      <c r="G73" s="139"/>
      <c r="H73" s="130">
        <v>1</v>
      </c>
      <c r="I73" s="147">
        <f t="shared" si="1"/>
        <v>0.29069767441860467</v>
      </c>
      <c r="L73" s="116"/>
    </row>
    <row r="74" spans="3:12" ht="15.75" customHeight="1" x14ac:dyDescent="0.2">
      <c r="D74" s="140" t="s">
        <v>139</v>
      </c>
      <c r="E74" s="132"/>
      <c r="F74" s="133"/>
      <c r="G74" s="139"/>
      <c r="H74" s="130">
        <v>2</v>
      </c>
      <c r="I74" s="147">
        <f t="shared" si="1"/>
        <v>0.58139534883720934</v>
      </c>
      <c r="L74" s="116"/>
    </row>
    <row r="75" spans="3:12" ht="15.75" customHeight="1" x14ac:dyDescent="0.2">
      <c r="D75" s="140" t="s">
        <v>140</v>
      </c>
      <c r="E75" s="132"/>
      <c r="F75" s="133"/>
      <c r="G75" s="139"/>
      <c r="H75" s="130">
        <v>1</v>
      </c>
      <c r="I75" s="147">
        <f t="shared" si="1"/>
        <v>0.29069767441860467</v>
      </c>
      <c r="L75" s="116"/>
    </row>
    <row r="76" spans="3:12" ht="15.75" customHeight="1" x14ac:dyDescent="0.2">
      <c r="D76" s="18"/>
      <c r="E76" s="19"/>
      <c r="F76" s="141"/>
      <c r="G76" s="144" t="s">
        <v>1</v>
      </c>
      <c r="H76" s="131">
        <f>SUM(H28:H75)</f>
        <v>344</v>
      </c>
      <c r="I76" s="121">
        <f>(H76*100)/$H$76</f>
        <v>100</v>
      </c>
    </row>
    <row r="77" spans="3:12" ht="15.75" customHeight="1" x14ac:dyDescent="0.2">
      <c r="C77" s="3"/>
      <c r="D77" s="14" t="s">
        <v>153</v>
      </c>
      <c r="E77" s="14"/>
      <c r="K77" s="3"/>
    </row>
    <row r="78" spans="3:12" ht="12" customHeight="1" x14ac:dyDescent="0.2">
      <c r="C78" s="3"/>
      <c r="D78" s="78"/>
      <c r="E78" s="14"/>
      <c r="K78" s="3"/>
    </row>
    <row r="79" spans="3:12" ht="15.95" customHeight="1" x14ac:dyDescent="0.2">
      <c r="C79" s="3"/>
      <c r="D79" s="32" t="s">
        <v>90</v>
      </c>
      <c r="E79" s="14"/>
      <c r="K79" s="3"/>
    </row>
    <row r="80" spans="3:12" ht="6.95" customHeight="1" x14ac:dyDescent="0.2">
      <c r="C80" s="3"/>
      <c r="D80" s="14"/>
      <c r="E80" s="14"/>
      <c r="K80" s="3"/>
    </row>
    <row r="81" spans="3:11" ht="18" customHeight="1" x14ac:dyDescent="0.2">
      <c r="C81" s="3"/>
      <c r="D81" s="75" t="s">
        <v>62</v>
      </c>
      <c r="E81" s="109"/>
      <c r="F81" s="76"/>
      <c r="G81" s="76"/>
      <c r="H81" s="76"/>
      <c r="I81" s="77"/>
      <c r="J81" s="105" t="s">
        <v>39</v>
      </c>
      <c r="K81" s="105" t="s">
        <v>5</v>
      </c>
    </row>
    <row r="82" spans="3:11" ht="15.95" customHeight="1" x14ac:dyDescent="0.2">
      <c r="C82" s="3"/>
      <c r="D82" s="92" t="s">
        <v>108</v>
      </c>
      <c r="E82" s="1"/>
      <c r="F82" s="1"/>
      <c r="G82" s="1"/>
      <c r="H82" s="1"/>
      <c r="I82" s="1"/>
      <c r="J82" s="102">
        <v>27</v>
      </c>
      <c r="K82" s="239">
        <f>(J82*100)/$J$88</f>
        <v>32.142857142857146</v>
      </c>
    </row>
    <row r="83" spans="3:11" ht="15.95" customHeight="1" x14ac:dyDescent="0.2">
      <c r="C83" s="3"/>
      <c r="D83" s="92" t="s">
        <v>109</v>
      </c>
      <c r="E83" s="93"/>
      <c r="F83" s="93"/>
      <c r="G83" s="93"/>
      <c r="H83" s="93"/>
      <c r="I83" s="93"/>
      <c r="J83" s="103">
        <v>21</v>
      </c>
      <c r="K83" s="158">
        <f>(J83*100)/$J$88</f>
        <v>25</v>
      </c>
    </row>
    <row r="84" spans="3:11" ht="15.95" customHeight="1" x14ac:dyDescent="0.2">
      <c r="C84" s="3"/>
      <c r="D84" s="92" t="s">
        <v>18</v>
      </c>
      <c r="E84" s="93"/>
      <c r="F84" s="93"/>
      <c r="G84" s="93"/>
      <c r="H84" s="93"/>
      <c r="I84" s="93"/>
      <c r="J84" s="103">
        <v>15</v>
      </c>
      <c r="K84" s="158">
        <f>(J84*100)/$J$88</f>
        <v>17.857142857142858</v>
      </c>
    </row>
    <row r="85" spans="3:11" ht="15.95" customHeight="1" x14ac:dyDescent="0.2">
      <c r="C85" s="3"/>
      <c r="D85" s="159" t="s">
        <v>101</v>
      </c>
      <c r="E85" s="160"/>
      <c r="F85" s="160"/>
      <c r="G85" s="160"/>
      <c r="H85" s="160"/>
      <c r="I85" s="160"/>
      <c r="J85" s="161">
        <v>13</v>
      </c>
      <c r="K85" s="158">
        <f>(J85*100)/$J$88</f>
        <v>15.476190476190476</v>
      </c>
    </row>
    <row r="86" spans="3:11" ht="15.95" customHeight="1" x14ac:dyDescent="0.2">
      <c r="C86" s="3"/>
      <c r="D86" s="238" t="s">
        <v>77</v>
      </c>
      <c r="E86" s="160"/>
      <c r="F86" s="160"/>
      <c r="G86" s="160"/>
      <c r="H86" s="160"/>
      <c r="I86" s="160"/>
      <c r="J86" s="161">
        <v>5</v>
      </c>
      <c r="K86" s="191">
        <f>(J86*100)/$J$88</f>
        <v>5.9523809523809526</v>
      </c>
    </row>
    <row r="87" spans="3:11" ht="15.95" customHeight="1" x14ac:dyDescent="0.2">
      <c r="C87" s="3"/>
      <c r="D87" s="153" t="s">
        <v>95</v>
      </c>
      <c r="E87" s="110"/>
      <c r="F87" s="101"/>
      <c r="G87" s="101"/>
      <c r="H87" s="101"/>
      <c r="I87" s="101"/>
      <c r="J87" s="104">
        <v>3</v>
      </c>
      <c r="K87" s="158">
        <f t="shared" ref="K87" si="2">(J87*100)/$J$88</f>
        <v>3.5714285714285716</v>
      </c>
    </row>
    <row r="88" spans="3:11" ht="15.95" customHeight="1" x14ac:dyDescent="0.2">
      <c r="C88" s="3"/>
      <c r="D88" s="22"/>
      <c r="E88" s="23"/>
      <c r="F88" s="23"/>
      <c r="G88" s="23"/>
      <c r="H88" s="23"/>
      <c r="I88" s="24" t="s">
        <v>1</v>
      </c>
      <c r="J88" s="25">
        <f>SUM(J82:J87)</f>
        <v>84</v>
      </c>
      <c r="K88" s="121">
        <f t="shared" ref="K88" si="3">(J88*100)/$J$88</f>
        <v>100</v>
      </c>
    </row>
    <row r="89" spans="3:11" ht="15.95" customHeight="1" x14ac:dyDescent="0.2">
      <c r="C89" s="3"/>
      <c r="D89" s="14" t="s">
        <v>153</v>
      </c>
      <c r="E89" s="14"/>
      <c r="F89" s="3"/>
      <c r="G89" s="3"/>
      <c r="H89" s="3"/>
      <c r="I89" s="3"/>
      <c r="J89" s="3"/>
      <c r="K89" s="3"/>
    </row>
    <row r="90" spans="3:11" ht="15.95" customHeight="1" x14ac:dyDescent="0.2">
      <c r="C90" s="3"/>
      <c r="D90" s="14"/>
      <c r="E90" s="14"/>
      <c r="K90" s="3"/>
    </row>
    <row r="91" spans="3:11" ht="15.75" customHeight="1" x14ac:dyDescent="0.2"/>
    <row r="92" spans="3:11" ht="15.75" customHeight="1" x14ac:dyDescent="0.2"/>
    <row r="93" spans="3:11" ht="6.95" customHeight="1" x14ac:dyDescent="0.2"/>
    <row r="94" spans="3:11" ht="14.25" customHeight="1" x14ac:dyDescent="0.2">
      <c r="D94" s="32" t="s">
        <v>36</v>
      </c>
      <c r="E94" s="32"/>
    </row>
    <row r="95" spans="3:11" ht="6.95" customHeight="1" x14ac:dyDescent="0.2"/>
    <row r="96" spans="3:11" ht="18" customHeight="1" x14ac:dyDescent="0.2">
      <c r="D96" s="33" t="s">
        <v>16</v>
      </c>
      <c r="E96" s="111"/>
      <c r="F96" s="111"/>
      <c r="G96" s="34"/>
      <c r="H96" s="35" t="s">
        <v>31</v>
      </c>
      <c r="I96" s="17" t="s">
        <v>32</v>
      </c>
    </row>
    <row r="97" spans="2:13" ht="15" customHeight="1" x14ac:dyDescent="0.2">
      <c r="D97" s="199" t="s">
        <v>79</v>
      </c>
      <c r="E97" s="200"/>
      <c r="F97" s="200"/>
      <c r="G97" s="201"/>
      <c r="H97" s="195">
        <v>4</v>
      </c>
      <c r="I97" s="145">
        <f t="shared" ref="I97:I129" si="4">H97*100/$H$130</f>
        <v>2</v>
      </c>
      <c r="K97" s="116"/>
    </row>
    <row r="98" spans="2:13" ht="15" customHeight="1" x14ac:dyDescent="0.2">
      <c r="D98" s="203" t="s">
        <v>103</v>
      </c>
      <c r="E98" s="204"/>
      <c r="F98" s="204"/>
      <c r="G98" s="205"/>
      <c r="H98" s="206">
        <v>1</v>
      </c>
      <c r="I98" s="202">
        <f t="shared" si="4"/>
        <v>0.5</v>
      </c>
      <c r="K98" s="116"/>
    </row>
    <row r="99" spans="2:13" ht="15" customHeight="1" x14ac:dyDescent="0.2">
      <c r="D99" s="196" t="s">
        <v>14</v>
      </c>
      <c r="E99" s="197"/>
      <c r="F99" s="197"/>
      <c r="G99" s="198"/>
      <c r="H99" s="87">
        <v>23</v>
      </c>
      <c r="I99" s="202">
        <f t="shared" si="4"/>
        <v>11.5</v>
      </c>
      <c r="K99" s="116"/>
    </row>
    <row r="100" spans="2:13" ht="15" customHeight="1" x14ac:dyDescent="0.2">
      <c r="D100" s="148" t="s">
        <v>67</v>
      </c>
      <c r="E100" s="112"/>
      <c r="F100" s="112"/>
      <c r="G100" s="94"/>
      <c r="H100" s="95">
        <v>7</v>
      </c>
      <c r="I100" s="123">
        <f t="shared" si="4"/>
        <v>3.5</v>
      </c>
      <c r="K100" s="116"/>
    </row>
    <row r="101" spans="2:13" ht="15" customHeight="1" x14ac:dyDescent="0.2">
      <c r="B101" s="13"/>
      <c r="D101" s="148" t="s">
        <v>93</v>
      </c>
      <c r="E101" s="112"/>
      <c r="F101" s="112"/>
      <c r="G101" s="94"/>
      <c r="H101" s="95">
        <v>6</v>
      </c>
      <c r="I101" s="123">
        <f t="shared" si="4"/>
        <v>3</v>
      </c>
      <c r="K101" s="116"/>
    </row>
    <row r="102" spans="2:13" ht="15" customHeight="1" x14ac:dyDescent="0.2">
      <c r="D102" s="148" t="s">
        <v>12</v>
      </c>
      <c r="E102" s="112"/>
      <c r="F102" s="112"/>
      <c r="G102" s="94"/>
      <c r="H102" s="95">
        <v>86</v>
      </c>
      <c r="I102" s="123">
        <f t="shared" si="4"/>
        <v>43</v>
      </c>
      <c r="K102" s="116"/>
    </row>
    <row r="103" spans="2:13" ht="15" customHeight="1" x14ac:dyDescent="0.2">
      <c r="D103" s="151" t="s">
        <v>104</v>
      </c>
      <c r="E103" s="126"/>
      <c r="F103" s="126"/>
      <c r="G103" s="124"/>
      <c r="H103" s="95">
        <v>3</v>
      </c>
      <c r="I103" s="123">
        <f t="shared" si="4"/>
        <v>1.5</v>
      </c>
      <c r="K103" s="116"/>
    </row>
    <row r="104" spans="2:13" ht="15" customHeight="1" x14ac:dyDescent="0.2">
      <c r="D104" s="151" t="s">
        <v>78</v>
      </c>
      <c r="E104" s="126"/>
      <c r="F104" s="126"/>
      <c r="G104" s="124"/>
      <c r="H104" s="95">
        <v>2</v>
      </c>
      <c r="I104" s="123">
        <f t="shared" si="4"/>
        <v>1</v>
      </c>
      <c r="K104" s="116"/>
    </row>
    <row r="105" spans="2:13" ht="15" customHeight="1" x14ac:dyDescent="0.2">
      <c r="D105" s="148" t="s">
        <v>130</v>
      </c>
      <c r="E105" s="112"/>
      <c r="F105" s="112"/>
      <c r="G105" s="94"/>
      <c r="H105" s="95">
        <v>2</v>
      </c>
      <c r="I105" s="123">
        <f t="shared" si="4"/>
        <v>1</v>
      </c>
      <c r="K105" s="116"/>
    </row>
    <row r="106" spans="2:13" ht="15" customHeight="1" x14ac:dyDescent="0.2">
      <c r="D106" s="148" t="s">
        <v>75</v>
      </c>
      <c r="E106" s="112"/>
      <c r="F106" s="112"/>
      <c r="G106" s="94"/>
      <c r="H106" s="95">
        <v>4</v>
      </c>
      <c r="I106" s="123">
        <f t="shared" si="4"/>
        <v>2</v>
      </c>
      <c r="K106" s="116"/>
      <c r="M106" s="13"/>
    </row>
    <row r="107" spans="2:13" ht="15" customHeight="1" x14ac:dyDescent="0.2">
      <c r="D107" s="148" t="s">
        <v>94</v>
      </c>
      <c r="E107" s="112"/>
      <c r="F107" s="112"/>
      <c r="G107" s="94"/>
      <c r="H107" s="95">
        <v>2</v>
      </c>
      <c r="I107" s="123">
        <f t="shared" si="4"/>
        <v>1</v>
      </c>
      <c r="K107" s="116"/>
      <c r="L107" s="13"/>
    </row>
    <row r="108" spans="2:13" ht="15" customHeight="1" x14ac:dyDescent="0.2">
      <c r="D108" s="148" t="s">
        <v>131</v>
      </c>
      <c r="E108" s="112"/>
      <c r="F108" s="112"/>
      <c r="G108" s="94"/>
      <c r="H108" s="95">
        <v>1</v>
      </c>
      <c r="I108" s="123">
        <f t="shared" si="4"/>
        <v>0.5</v>
      </c>
      <c r="K108" s="116"/>
    </row>
    <row r="109" spans="2:13" ht="15" customHeight="1" x14ac:dyDescent="0.2">
      <c r="D109" s="148" t="s">
        <v>69</v>
      </c>
      <c r="E109" s="112"/>
      <c r="F109" s="112"/>
      <c r="G109" s="94"/>
      <c r="H109" s="95">
        <v>3</v>
      </c>
      <c r="I109" s="123">
        <f t="shared" si="4"/>
        <v>1.5</v>
      </c>
      <c r="K109" s="116"/>
    </row>
    <row r="110" spans="2:13" ht="15" customHeight="1" x14ac:dyDescent="0.2">
      <c r="D110" s="148" t="s">
        <v>71</v>
      </c>
      <c r="E110" s="112"/>
      <c r="F110" s="112"/>
      <c r="G110" s="94"/>
      <c r="H110" s="95">
        <v>3</v>
      </c>
      <c r="I110" s="123">
        <f t="shared" si="4"/>
        <v>1.5</v>
      </c>
      <c r="K110" s="116"/>
    </row>
    <row r="111" spans="2:13" ht="15" customHeight="1" x14ac:dyDescent="0.2">
      <c r="D111" s="148" t="s">
        <v>17</v>
      </c>
      <c r="E111" s="112"/>
      <c r="F111" s="112"/>
      <c r="G111" s="94"/>
      <c r="H111" s="95">
        <v>9</v>
      </c>
      <c r="I111" s="123">
        <f t="shared" si="4"/>
        <v>4.5</v>
      </c>
      <c r="K111" s="116"/>
    </row>
    <row r="112" spans="2:13" ht="15" customHeight="1" x14ac:dyDescent="0.2">
      <c r="D112" s="148" t="s">
        <v>132</v>
      </c>
      <c r="E112" s="112"/>
      <c r="F112" s="112"/>
      <c r="G112" s="94"/>
      <c r="H112" s="95">
        <v>1</v>
      </c>
      <c r="I112" s="123">
        <f t="shared" si="4"/>
        <v>0.5</v>
      </c>
      <c r="K112" s="116"/>
    </row>
    <row r="113" spans="4:11" ht="15" customHeight="1" x14ac:dyDescent="0.2">
      <c r="D113" s="148" t="s">
        <v>133</v>
      </c>
      <c r="E113" s="112"/>
      <c r="F113" s="112"/>
      <c r="G113" s="94"/>
      <c r="H113" s="95">
        <v>1</v>
      </c>
      <c r="I113" s="123">
        <f t="shared" si="4"/>
        <v>0.5</v>
      </c>
      <c r="K113" s="116"/>
    </row>
    <row r="114" spans="4:11" ht="15" customHeight="1" x14ac:dyDescent="0.2">
      <c r="D114" s="148" t="s">
        <v>105</v>
      </c>
      <c r="E114" s="112"/>
      <c r="F114" s="112"/>
      <c r="G114" s="94"/>
      <c r="H114" s="95">
        <v>1</v>
      </c>
      <c r="I114" s="123">
        <f t="shared" si="4"/>
        <v>0.5</v>
      </c>
      <c r="K114" s="116"/>
    </row>
    <row r="115" spans="4:11" ht="15" customHeight="1" x14ac:dyDescent="0.2">
      <c r="D115" s="148" t="s">
        <v>42</v>
      </c>
      <c r="E115" s="112"/>
      <c r="F115" s="112"/>
      <c r="G115" s="94"/>
      <c r="H115" s="95">
        <v>3</v>
      </c>
      <c r="I115" s="123">
        <f t="shared" si="4"/>
        <v>1.5</v>
      </c>
      <c r="K115" s="116"/>
    </row>
    <row r="116" spans="4:11" ht="15" customHeight="1" x14ac:dyDescent="0.2">
      <c r="D116" s="148" t="s">
        <v>111</v>
      </c>
      <c r="E116" s="112"/>
      <c r="F116" s="112"/>
      <c r="G116" s="94"/>
      <c r="H116" s="95">
        <v>1</v>
      </c>
      <c r="I116" s="123">
        <f t="shared" si="4"/>
        <v>0.5</v>
      </c>
      <c r="K116" s="116"/>
    </row>
    <row r="117" spans="4:11" ht="15" customHeight="1" x14ac:dyDescent="0.2">
      <c r="D117" s="148" t="s">
        <v>106</v>
      </c>
      <c r="E117" s="112"/>
      <c r="F117" s="112"/>
      <c r="G117" s="94"/>
      <c r="H117" s="95">
        <v>1</v>
      </c>
      <c r="I117" s="123">
        <f t="shared" si="4"/>
        <v>0.5</v>
      </c>
      <c r="K117" s="116"/>
    </row>
    <row r="118" spans="4:11" ht="15" customHeight="1" x14ac:dyDescent="0.2">
      <c r="D118" s="148" t="s">
        <v>134</v>
      </c>
      <c r="E118" s="112"/>
      <c r="F118" s="112"/>
      <c r="G118" s="94"/>
      <c r="H118" s="95">
        <v>2</v>
      </c>
      <c r="I118" s="123">
        <f t="shared" si="4"/>
        <v>1</v>
      </c>
      <c r="K118" s="116"/>
    </row>
    <row r="119" spans="4:11" ht="15" customHeight="1" x14ac:dyDescent="0.2">
      <c r="D119" s="148" t="s">
        <v>82</v>
      </c>
      <c r="E119" s="112"/>
      <c r="F119" s="112"/>
      <c r="G119" s="94"/>
      <c r="H119" s="95">
        <v>1</v>
      </c>
      <c r="I119" s="123">
        <f t="shared" si="4"/>
        <v>0.5</v>
      </c>
      <c r="K119" s="116"/>
    </row>
    <row r="120" spans="4:11" ht="15" customHeight="1" x14ac:dyDescent="0.2">
      <c r="D120" s="148" t="s">
        <v>112</v>
      </c>
      <c r="E120" s="112"/>
      <c r="F120" s="112"/>
      <c r="G120" s="94"/>
      <c r="H120" s="95">
        <v>1</v>
      </c>
      <c r="I120" s="123">
        <f t="shared" si="4"/>
        <v>0.5</v>
      </c>
      <c r="K120" s="116"/>
    </row>
    <row r="121" spans="4:11" ht="15" customHeight="1" x14ac:dyDescent="0.2">
      <c r="D121" s="148" t="s">
        <v>97</v>
      </c>
      <c r="E121" s="112"/>
      <c r="F121" s="112"/>
      <c r="G121" s="94"/>
      <c r="H121" s="95">
        <v>2</v>
      </c>
      <c r="I121" s="123">
        <f t="shared" si="4"/>
        <v>1</v>
      </c>
      <c r="K121" s="116"/>
    </row>
    <row r="122" spans="4:11" ht="15" customHeight="1" x14ac:dyDescent="0.2">
      <c r="D122" s="148" t="s">
        <v>107</v>
      </c>
      <c r="E122" s="112"/>
      <c r="F122" s="112"/>
      <c r="G122" s="94"/>
      <c r="H122" s="95">
        <v>4</v>
      </c>
      <c r="I122" s="123">
        <f t="shared" si="4"/>
        <v>2</v>
      </c>
      <c r="K122" s="116"/>
    </row>
    <row r="123" spans="4:11" ht="15" customHeight="1" x14ac:dyDescent="0.2">
      <c r="D123" s="148" t="s">
        <v>15</v>
      </c>
      <c r="E123" s="112"/>
      <c r="F123" s="112"/>
      <c r="G123" s="94"/>
      <c r="H123" s="95">
        <v>6</v>
      </c>
      <c r="I123" s="123">
        <f t="shared" si="4"/>
        <v>3</v>
      </c>
      <c r="K123" s="116"/>
    </row>
    <row r="124" spans="4:11" ht="15" customHeight="1" x14ac:dyDescent="0.2">
      <c r="D124" s="148" t="s">
        <v>13</v>
      </c>
      <c r="E124" s="112"/>
      <c r="F124" s="112"/>
      <c r="G124" s="94"/>
      <c r="H124" s="95">
        <v>6</v>
      </c>
      <c r="I124" s="123">
        <f t="shared" si="4"/>
        <v>3</v>
      </c>
      <c r="K124" s="116"/>
    </row>
    <row r="125" spans="4:11" ht="15" customHeight="1" x14ac:dyDescent="0.2">
      <c r="D125" s="148" t="s">
        <v>41</v>
      </c>
      <c r="E125" s="112"/>
      <c r="F125" s="112"/>
      <c r="G125" s="94"/>
      <c r="H125" s="95">
        <v>8</v>
      </c>
      <c r="I125" s="123">
        <f t="shared" si="4"/>
        <v>4</v>
      </c>
      <c r="K125" s="116"/>
    </row>
    <row r="126" spans="4:11" ht="15" customHeight="1" x14ac:dyDescent="0.2">
      <c r="D126" s="148" t="s">
        <v>113</v>
      </c>
      <c r="E126" s="112"/>
      <c r="F126" s="112"/>
      <c r="G126" s="94"/>
      <c r="H126" s="95">
        <v>1</v>
      </c>
      <c r="I126" s="123">
        <f t="shared" si="4"/>
        <v>0.5</v>
      </c>
      <c r="K126" s="116"/>
    </row>
    <row r="127" spans="4:11" ht="15" customHeight="1" x14ac:dyDescent="0.2">
      <c r="D127" s="148" t="s">
        <v>137</v>
      </c>
      <c r="E127" s="112"/>
      <c r="F127" s="112"/>
      <c r="G127" s="94"/>
      <c r="H127" s="95">
        <v>1</v>
      </c>
      <c r="I127" s="123">
        <f t="shared" si="4"/>
        <v>0.5</v>
      </c>
      <c r="K127" s="116"/>
    </row>
    <row r="128" spans="4:11" ht="15" customHeight="1" x14ac:dyDescent="0.2">
      <c r="D128" s="148" t="s">
        <v>114</v>
      </c>
      <c r="E128" s="112"/>
      <c r="F128" s="112"/>
      <c r="G128" s="94"/>
      <c r="H128" s="95">
        <v>2</v>
      </c>
      <c r="I128" s="123">
        <f t="shared" si="4"/>
        <v>1</v>
      </c>
      <c r="K128" s="116"/>
    </row>
    <row r="129" spans="2:12" ht="15" customHeight="1" x14ac:dyDescent="0.2">
      <c r="D129" s="148" t="s">
        <v>139</v>
      </c>
      <c r="E129" s="112"/>
      <c r="F129" s="112"/>
      <c r="G129" s="94"/>
      <c r="H129" s="95">
        <v>2</v>
      </c>
      <c r="I129" s="123">
        <f t="shared" si="4"/>
        <v>1</v>
      </c>
      <c r="K129" s="116"/>
    </row>
    <row r="130" spans="2:12" ht="15" customHeight="1" x14ac:dyDescent="0.2">
      <c r="D130" s="18"/>
      <c r="E130" s="19"/>
      <c r="F130" s="19"/>
      <c r="G130" s="20" t="s">
        <v>1</v>
      </c>
      <c r="H130" s="21">
        <f>SUM(H97:H129)</f>
        <v>200</v>
      </c>
      <c r="I130" s="121">
        <f>(H130*100)/$H$130</f>
        <v>100</v>
      </c>
    </row>
    <row r="131" spans="2:12" ht="15.75" customHeight="1" x14ac:dyDescent="0.2">
      <c r="D131" s="14" t="s">
        <v>153</v>
      </c>
      <c r="E131" s="14"/>
    </row>
    <row r="132" spans="2:12" ht="15.95" customHeight="1" x14ac:dyDescent="0.2">
      <c r="D132" s="32" t="s">
        <v>37</v>
      </c>
      <c r="E132" s="32"/>
    </row>
    <row r="133" spans="2:12" ht="6.95" customHeight="1" x14ac:dyDescent="0.2"/>
    <row r="134" spans="2:12" ht="36" customHeight="1" x14ac:dyDescent="0.2">
      <c r="D134" s="26" t="s">
        <v>35</v>
      </c>
      <c r="E134" s="111"/>
      <c r="F134" s="37"/>
      <c r="G134" s="37"/>
      <c r="H134" s="35" t="s">
        <v>31</v>
      </c>
      <c r="I134" s="27" t="s">
        <v>33</v>
      </c>
      <c r="J134" s="28" t="s">
        <v>34</v>
      </c>
      <c r="L134" s="13"/>
    </row>
    <row r="135" spans="2:12" ht="15.75" customHeight="1" x14ac:dyDescent="0.2">
      <c r="B135" s="13"/>
      <c r="D135" s="163" t="s">
        <v>19</v>
      </c>
      <c r="E135" s="164"/>
      <c r="F135" s="165"/>
      <c r="G135" s="166"/>
      <c r="H135" s="29">
        <v>8</v>
      </c>
      <c r="I135" s="121">
        <f t="shared" ref="I135:I167" si="5">H135*100/$H$167</f>
        <v>6.4516129032258061</v>
      </c>
      <c r="J135" s="121">
        <f>H135*100/$H$130</f>
        <v>4</v>
      </c>
    </row>
    <row r="136" spans="2:12" ht="15.75" customHeight="1" x14ac:dyDescent="0.2">
      <c r="D136" s="173"/>
      <c r="E136" s="174" t="s">
        <v>102</v>
      </c>
      <c r="F136" s="175"/>
      <c r="G136" s="176"/>
      <c r="H136" s="30">
        <v>7</v>
      </c>
      <c r="I136" s="121">
        <f t="shared" si="5"/>
        <v>5.645161290322581</v>
      </c>
      <c r="J136" s="121">
        <f>H136*100/$H$130</f>
        <v>3.5</v>
      </c>
    </row>
    <row r="137" spans="2:12" ht="15.75" customHeight="1" x14ac:dyDescent="0.2">
      <c r="D137" s="183"/>
      <c r="E137" s="184" t="s">
        <v>141</v>
      </c>
      <c r="F137" s="185"/>
      <c r="G137" s="186"/>
      <c r="H137" s="207">
        <v>1</v>
      </c>
      <c r="I137" s="145">
        <f t="shared" si="5"/>
        <v>0.80645161290322576</v>
      </c>
      <c r="J137" s="208">
        <f>H137*100/$H$130</f>
        <v>0.5</v>
      </c>
    </row>
    <row r="138" spans="2:12" ht="15.75" customHeight="1" x14ac:dyDescent="0.2">
      <c r="D138" s="187"/>
      <c r="E138" s="181" t="s">
        <v>29</v>
      </c>
      <c r="F138" s="182"/>
      <c r="G138" s="188"/>
      <c r="H138" s="96">
        <v>6</v>
      </c>
      <c r="I138" s="122">
        <f t="shared" si="5"/>
        <v>4.838709677419355</v>
      </c>
      <c r="J138" s="208">
        <f t="shared" ref="J138" si="6">H138*100/$H$130</f>
        <v>3</v>
      </c>
    </row>
    <row r="139" spans="2:12" ht="15.75" customHeight="1" x14ac:dyDescent="0.2">
      <c r="D139" s="173"/>
      <c r="E139" s="174" t="s">
        <v>98</v>
      </c>
      <c r="F139" s="175"/>
      <c r="G139" s="176"/>
      <c r="H139" s="39">
        <v>1</v>
      </c>
      <c r="I139" s="121">
        <f t="shared" si="5"/>
        <v>0.80645161290322576</v>
      </c>
      <c r="J139" s="121">
        <f t="shared" ref="J139:J140" si="7">H139*100/$H$130</f>
        <v>0.5</v>
      </c>
    </row>
    <row r="140" spans="2:12" ht="15.75" customHeight="1" x14ac:dyDescent="0.2">
      <c r="D140" s="209"/>
      <c r="E140" s="210" t="s">
        <v>142</v>
      </c>
      <c r="F140" s="211"/>
      <c r="G140" s="212"/>
      <c r="H140" s="213">
        <v>1</v>
      </c>
      <c r="I140" s="208">
        <f t="shared" si="5"/>
        <v>0.80645161290322576</v>
      </c>
      <c r="J140" s="208">
        <f t="shared" si="7"/>
        <v>0.5</v>
      </c>
    </row>
    <row r="141" spans="2:12" ht="15.75" customHeight="1" x14ac:dyDescent="0.2">
      <c r="D141" s="215" t="s">
        <v>20</v>
      </c>
      <c r="E141" s="216"/>
      <c r="F141" s="217"/>
      <c r="G141" s="218"/>
      <c r="H141" s="39">
        <f>H142+H145</f>
        <v>29</v>
      </c>
      <c r="I141" s="121">
        <f t="shared" si="5"/>
        <v>23.387096774193548</v>
      </c>
      <c r="J141" s="121">
        <f t="shared" ref="J141:J167" si="8">H141*100/$H$130</f>
        <v>14.5</v>
      </c>
    </row>
    <row r="142" spans="2:12" ht="15.75" customHeight="1" x14ac:dyDescent="0.2">
      <c r="D142" s="177"/>
      <c r="E142" s="174" t="s">
        <v>21</v>
      </c>
      <c r="F142" s="178"/>
      <c r="G142" s="179"/>
      <c r="H142" s="30">
        <v>22</v>
      </c>
      <c r="I142" s="121">
        <f t="shared" si="5"/>
        <v>17.741935483870968</v>
      </c>
      <c r="J142" s="121">
        <f t="shared" si="8"/>
        <v>11</v>
      </c>
    </row>
    <row r="143" spans="2:12" ht="15.75" customHeight="1" x14ac:dyDescent="0.2">
      <c r="D143" s="183"/>
      <c r="E143" s="184" t="s">
        <v>85</v>
      </c>
      <c r="F143" s="185"/>
      <c r="G143" s="186"/>
      <c r="H143" s="152">
        <v>5</v>
      </c>
      <c r="I143" s="145">
        <f t="shared" si="5"/>
        <v>4.032258064516129</v>
      </c>
      <c r="J143" s="145">
        <f t="shared" si="8"/>
        <v>2.5</v>
      </c>
    </row>
    <row r="144" spans="2:12" ht="15.75" customHeight="1" x14ac:dyDescent="0.2">
      <c r="D144" s="187"/>
      <c r="E144" s="181" t="s">
        <v>22</v>
      </c>
      <c r="F144" s="182"/>
      <c r="G144" s="188"/>
      <c r="H144" s="162">
        <v>17</v>
      </c>
      <c r="I144" s="122">
        <f t="shared" si="5"/>
        <v>13.709677419354838</v>
      </c>
      <c r="J144" s="122">
        <f t="shared" si="8"/>
        <v>8.5</v>
      </c>
    </row>
    <row r="145" spans="4:12" ht="15.75" customHeight="1" x14ac:dyDescent="0.2">
      <c r="D145" s="168"/>
      <c r="E145" s="169" t="s">
        <v>23</v>
      </c>
      <c r="F145" s="171"/>
      <c r="G145" s="170"/>
      <c r="H145" s="30">
        <v>7</v>
      </c>
      <c r="I145" s="121">
        <f t="shared" si="5"/>
        <v>5.645161290322581</v>
      </c>
      <c r="J145" s="121">
        <f t="shared" si="8"/>
        <v>3.5</v>
      </c>
      <c r="L145" s="13"/>
    </row>
    <row r="146" spans="4:12" ht="15.75" customHeight="1" x14ac:dyDescent="0.2">
      <c r="D146" s="187"/>
      <c r="E146" s="181" t="s">
        <v>143</v>
      </c>
      <c r="F146" s="182"/>
      <c r="G146" s="188"/>
      <c r="H146" s="96">
        <v>1</v>
      </c>
      <c r="I146" s="122">
        <f t="shared" si="5"/>
        <v>0.80645161290322576</v>
      </c>
      <c r="J146" s="122">
        <f t="shared" si="8"/>
        <v>0.5</v>
      </c>
    </row>
    <row r="147" spans="4:12" ht="15.75" customHeight="1" x14ac:dyDescent="0.2">
      <c r="D147" s="187"/>
      <c r="E147" s="181" t="s">
        <v>86</v>
      </c>
      <c r="F147" s="182"/>
      <c r="G147" s="188"/>
      <c r="H147" s="162">
        <v>2</v>
      </c>
      <c r="I147" s="122">
        <f t="shared" si="5"/>
        <v>1.6129032258064515</v>
      </c>
      <c r="J147" s="122">
        <f t="shared" si="8"/>
        <v>1</v>
      </c>
    </row>
    <row r="148" spans="4:12" ht="15.75" customHeight="1" x14ac:dyDescent="0.2">
      <c r="D148" s="187"/>
      <c r="E148" s="181" t="s">
        <v>99</v>
      </c>
      <c r="F148" s="181"/>
      <c r="G148" s="188"/>
      <c r="H148" s="162">
        <v>1</v>
      </c>
      <c r="I148" s="122">
        <f t="shared" si="5"/>
        <v>0.80645161290322576</v>
      </c>
      <c r="J148" s="122">
        <f t="shared" si="8"/>
        <v>0.5</v>
      </c>
    </row>
    <row r="149" spans="4:12" ht="15.75" customHeight="1" x14ac:dyDescent="0.2">
      <c r="D149" s="187"/>
      <c r="E149" s="181" t="s">
        <v>116</v>
      </c>
      <c r="F149" s="181"/>
      <c r="G149" s="188"/>
      <c r="H149" s="162">
        <v>3</v>
      </c>
      <c r="I149" s="122">
        <f t="shared" si="5"/>
        <v>2.4193548387096775</v>
      </c>
      <c r="J149" s="122">
        <f t="shared" si="8"/>
        <v>1.5</v>
      </c>
    </row>
    <row r="150" spans="4:12" ht="15.75" customHeight="1" x14ac:dyDescent="0.2">
      <c r="D150" s="215" t="s">
        <v>24</v>
      </c>
      <c r="E150" s="216"/>
      <c r="F150" s="217"/>
      <c r="G150" s="218"/>
      <c r="H150" s="36">
        <f>H151</f>
        <v>86</v>
      </c>
      <c r="I150" s="121">
        <f t="shared" si="5"/>
        <v>69.354838709677423</v>
      </c>
      <c r="J150" s="121">
        <f t="shared" si="8"/>
        <v>43</v>
      </c>
    </row>
    <row r="151" spans="4:12" ht="15.75" customHeight="1" x14ac:dyDescent="0.2">
      <c r="D151" s="177"/>
      <c r="E151" s="174" t="s">
        <v>25</v>
      </c>
      <c r="F151" s="180"/>
      <c r="G151" s="179"/>
      <c r="H151" s="30">
        <f>SUM(H152:H164)</f>
        <v>86</v>
      </c>
      <c r="I151" s="121">
        <f t="shared" si="5"/>
        <v>69.354838709677423</v>
      </c>
      <c r="J151" s="121">
        <f t="shared" si="8"/>
        <v>43</v>
      </c>
    </row>
    <row r="152" spans="4:12" ht="15.75" customHeight="1" x14ac:dyDescent="0.2">
      <c r="D152" s="183"/>
      <c r="E152" s="184" t="s">
        <v>100</v>
      </c>
      <c r="F152" s="185"/>
      <c r="G152" s="186"/>
      <c r="H152" s="96">
        <v>4</v>
      </c>
      <c r="I152" s="122">
        <f t="shared" si="5"/>
        <v>3.225806451612903</v>
      </c>
      <c r="J152" s="122">
        <f t="shared" si="8"/>
        <v>2</v>
      </c>
    </row>
    <row r="153" spans="4:12" ht="15.75" customHeight="1" x14ac:dyDescent="0.2">
      <c r="D153" s="187"/>
      <c r="E153" s="181" t="s">
        <v>30</v>
      </c>
      <c r="F153" s="182"/>
      <c r="G153" s="188"/>
      <c r="H153" s="96">
        <v>12</v>
      </c>
      <c r="I153" s="122">
        <f t="shared" si="5"/>
        <v>9.67741935483871</v>
      </c>
      <c r="J153" s="122">
        <f t="shared" si="8"/>
        <v>6</v>
      </c>
    </row>
    <row r="154" spans="4:12" ht="15.75" customHeight="1" x14ac:dyDescent="0.2">
      <c r="D154" s="187"/>
      <c r="E154" s="181" t="s">
        <v>81</v>
      </c>
      <c r="F154" s="182"/>
      <c r="G154" s="188"/>
      <c r="H154" s="96">
        <v>6</v>
      </c>
      <c r="I154" s="122">
        <f t="shared" si="5"/>
        <v>4.838709677419355</v>
      </c>
      <c r="J154" s="122">
        <f t="shared" si="8"/>
        <v>3</v>
      </c>
      <c r="L154" s="13"/>
    </row>
    <row r="155" spans="4:12" ht="15.75" customHeight="1" x14ac:dyDescent="0.2">
      <c r="D155" s="187"/>
      <c r="E155" s="181" t="s">
        <v>26</v>
      </c>
      <c r="F155" s="182"/>
      <c r="G155" s="188"/>
      <c r="H155" s="96">
        <v>19</v>
      </c>
      <c r="I155" s="122">
        <f t="shared" si="5"/>
        <v>15.32258064516129</v>
      </c>
      <c r="J155" s="122">
        <f t="shared" si="8"/>
        <v>9.5</v>
      </c>
    </row>
    <row r="156" spans="4:12" ht="15.75" customHeight="1" x14ac:dyDescent="0.2">
      <c r="D156" s="187"/>
      <c r="E156" s="181" t="s">
        <v>117</v>
      </c>
      <c r="F156" s="182"/>
      <c r="G156" s="188"/>
      <c r="H156" s="96">
        <v>2</v>
      </c>
      <c r="I156" s="122">
        <f t="shared" si="5"/>
        <v>1.6129032258064515</v>
      </c>
      <c r="J156" s="122">
        <f t="shared" si="8"/>
        <v>1</v>
      </c>
    </row>
    <row r="157" spans="4:12" ht="15.75" customHeight="1" x14ac:dyDescent="0.2">
      <c r="D157" s="187"/>
      <c r="E157" s="181" t="s">
        <v>110</v>
      </c>
      <c r="F157" s="182"/>
      <c r="G157" s="188"/>
      <c r="H157" s="219">
        <v>4</v>
      </c>
      <c r="I157" s="122">
        <f t="shared" si="5"/>
        <v>3.225806451612903</v>
      </c>
      <c r="J157" s="122">
        <f t="shared" si="8"/>
        <v>2</v>
      </c>
    </row>
    <row r="158" spans="4:12" ht="15.75" customHeight="1" x14ac:dyDescent="0.2">
      <c r="D158" s="187"/>
      <c r="E158" s="181" t="s">
        <v>144</v>
      </c>
      <c r="F158" s="182"/>
      <c r="G158" s="188"/>
      <c r="H158" s="220">
        <v>1</v>
      </c>
      <c r="I158" s="122">
        <f t="shared" si="5"/>
        <v>0.80645161290322576</v>
      </c>
      <c r="J158" s="122">
        <f t="shared" si="8"/>
        <v>0.5</v>
      </c>
    </row>
    <row r="159" spans="4:12" ht="15.75" customHeight="1" x14ac:dyDescent="0.2">
      <c r="D159" s="187"/>
      <c r="E159" s="181" t="s">
        <v>145</v>
      </c>
      <c r="F159" s="182"/>
      <c r="G159" s="188"/>
      <c r="H159" s="220">
        <v>1</v>
      </c>
      <c r="I159" s="122">
        <f t="shared" si="5"/>
        <v>0.80645161290322576</v>
      </c>
      <c r="J159" s="122">
        <f t="shared" si="8"/>
        <v>0.5</v>
      </c>
    </row>
    <row r="160" spans="4:12" ht="15.75" customHeight="1" x14ac:dyDescent="0.2">
      <c r="D160" s="187"/>
      <c r="E160" s="181" t="s">
        <v>87</v>
      </c>
      <c r="F160" s="182"/>
      <c r="G160" s="188"/>
      <c r="H160" s="220">
        <v>5</v>
      </c>
      <c r="I160" s="122">
        <f t="shared" si="5"/>
        <v>4.032258064516129</v>
      </c>
      <c r="J160" s="122">
        <f t="shared" si="8"/>
        <v>2.5</v>
      </c>
    </row>
    <row r="161" spans="4:11" ht="15.75" customHeight="1" x14ac:dyDescent="0.2">
      <c r="D161" s="187"/>
      <c r="E161" s="181" t="s">
        <v>76</v>
      </c>
      <c r="F161" s="182"/>
      <c r="G161" s="188"/>
      <c r="H161" s="220">
        <v>12</v>
      </c>
      <c r="I161" s="122">
        <f t="shared" si="5"/>
        <v>9.67741935483871</v>
      </c>
      <c r="J161" s="122">
        <f t="shared" si="8"/>
        <v>6</v>
      </c>
    </row>
    <row r="162" spans="4:11" ht="15.75" customHeight="1" x14ac:dyDescent="0.2">
      <c r="D162" s="187"/>
      <c r="E162" s="181" t="s">
        <v>27</v>
      </c>
      <c r="F162" s="182"/>
      <c r="G162" s="188"/>
      <c r="H162" s="220">
        <v>11</v>
      </c>
      <c r="I162" s="122">
        <f t="shared" si="5"/>
        <v>8.870967741935484</v>
      </c>
      <c r="J162" s="122">
        <f t="shared" si="8"/>
        <v>5.5</v>
      </c>
    </row>
    <row r="163" spans="4:11" ht="15.75" customHeight="1" x14ac:dyDescent="0.2">
      <c r="D163" s="187"/>
      <c r="E163" s="181" t="s">
        <v>96</v>
      </c>
      <c r="F163" s="182"/>
      <c r="G163" s="188"/>
      <c r="H163" s="220">
        <v>5</v>
      </c>
      <c r="I163" s="122">
        <f t="shared" si="5"/>
        <v>4.032258064516129</v>
      </c>
      <c r="J163" s="122">
        <f t="shared" si="8"/>
        <v>2.5</v>
      </c>
    </row>
    <row r="164" spans="4:11" ht="15.75" customHeight="1" x14ac:dyDescent="0.2">
      <c r="D164" s="187"/>
      <c r="E164" s="181" t="s">
        <v>146</v>
      </c>
      <c r="F164" s="182"/>
      <c r="G164" s="188"/>
      <c r="H164" s="172">
        <v>4</v>
      </c>
      <c r="I164" s="122">
        <f t="shared" si="5"/>
        <v>3.225806451612903</v>
      </c>
      <c r="J164" s="122">
        <f t="shared" si="8"/>
        <v>2</v>
      </c>
    </row>
    <row r="165" spans="4:11" ht="15.75" customHeight="1" x14ac:dyDescent="0.2">
      <c r="D165" s="215" t="s">
        <v>118</v>
      </c>
      <c r="E165" s="216"/>
      <c r="F165" s="217"/>
      <c r="G165" s="218"/>
      <c r="H165" s="36">
        <v>1</v>
      </c>
      <c r="I165" s="121">
        <f t="shared" si="5"/>
        <v>0.80645161290322576</v>
      </c>
      <c r="J165" s="121">
        <f t="shared" si="8"/>
        <v>0.5</v>
      </c>
    </row>
    <row r="166" spans="4:11" ht="15.75" customHeight="1" x14ac:dyDescent="0.2">
      <c r="D166" s="189"/>
      <c r="E166" s="82" t="s">
        <v>147</v>
      </c>
      <c r="F166" s="214"/>
      <c r="G166" s="167"/>
      <c r="H166" s="172">
        <v>1</v>
      </c>
      <c r="I166" s="122">
        <f t="shared" si="5"/>
        <v>0.80645161290322576</v>
      </c>
      <c r="J166" s="122">
        <f t="shared" si="8"/>
        <v>0.5</v>
      </c>
    </row>
    <row r="167" spans="4:11" ht="15.75" customHeight="1" x14ac:dyDescent="0.2">
      <c r="D167" s="22"/>
      <c r="E167" s="23"/>
      <c r="F167" s="217"/>
      <c r="G167" s="240" t="s">
        <v>28</v>
      </c>
      <c r="H167" s="221">
        <f>H135+H141+H150+H165</f>
        <v>124</v>
      </c>
      <c r="I167" s="127">
        <f t="shared" si="5"/>
        <v>100</v>
      </c>
      <c r="J167" s="127">
        <f t="shared" si="8"/>
        <v>62</v>
      </c>
    </row>
    <row r="168" spans="4:11" ht="14.25" customHeight="1" x14ac:dyDescent="0.2">
      <c r="D168" s="14" t="s">
        <v>153</v>
      </c>
      <c r="E168" s="14"/>
    </row>
    <row r="169" spans="4:11" ht="15.95" customHeight="1" x14ac:dyDescent="0.2">
      <c r="D169" s="32" t="s">
        <v>53</v>
      </c>
      <c r="E169" s="32"/>
    </row>
    <row r="170" spans="4:11" ht="6.95" customHeight="1" x14ac:dyDescent="0.2"/>
    <row r="171" spans="4:11" ht="15" customHeight="1" x14ac:dyDescent="0.2">
      <c r="D171" s="50" t="s">
        <v>43</v>
      </c>
      <c r="E171" s="113"/>
      <c r="F171" s="52"/>
      <c r="G171" s="35" t="s">
        <v>44</v>
      </c>
      <c r="H171" s="17" t="s">
        <v>32</v>
      </c>
    </row>
    <row r="172" spans="4:11" ht="15" customHeight="1" x14ac:dyDescent="0.2">
      <c r="D172" s="88" t="s">
        <v>49</v>
      </c>
      <c r="E172" s="114"/>
      <c r="F172" s="90"/>
      <c r="G172" s="91">
        <v>0</v>
      </c>
      <c r="H172" s="190">
        <f t="shared" ref="H172:H178" si="9">(G172*100)/$G$178</f>
        <v>0</v>
      </c>
    </row>
    <row r="173" spans="4:11" ht="15" customHeight="1" x14ac:dyDescent="0.2">
      <c r="D173" s="97" t="s">
        <v>50</v>
      </c>
      <c r="E173" s="98"/>
      <c r="F173" s="99"/>
      <c r="G173" s="100">
        <v>64</v>
      </c>
      <c r="H173" s="191">
        <f t="shared" si="9"/>
        <v>32</v>
      </c>
    </row>
    <row r="174" spans="4:11" ht="15" customHeight="1" x14ac:dyDescent="0.2">
      <c r="D174" s="97" t="s">
        <v>45</v>
      </c>
      <c r="E174" s="98"/>
      <c r="F174" s="99"/>
      <c r="G174" s="100">
        <v>74</v>
      </c>
      <c r="H174" s="191">
        <f t="shared" si="9"/>
        <v>37</v>
      </c>
      <c r="K174" s="13"/>
    </row>
    <row r="175" spans="4:11" ht="15" customHeight="1" x14ac:dyDescent="0.2">
      <c r="D175" s="97" t="s">
        <v>46</v>
      </c>
      <c r="E175" s="98"/>
      <c r="F175" s="99"/>
      <c r="G175" s="100">
        <v>52</v>
      </c>
      <c r="H175" s="191">
        <f t="shared" si="9"/>
        <v>26</v>
      </c>
    </row>
    <row r="176" spans="4:11" ht="15" customHeight="1" x14ac:dyDescent="0.2">
      <c r="D176" s="97" t="s">
        <v>47</v>
      </c>
      <c r="E176" s="98"/>
      <c r="F176" s="99"/>
      <c r="G176" s="100">
        <v>9</v>
      </c>
      <c r="H176" s="191">
        <f t="shared" si="9"/>
        <v>4.5</v>
      </c>
    </row>
    <row r="177" spans="2:11" ht="15" customHeight="1" x14ac:dyDescent="0.2">
      <c r="D177" s="57" t="s">
        <v>48</v>
      </c>
      <c r="E177" s="115"/>
      <c r="F177" s="58"/>
      <c r="G177" s="59">
        <v>1</v>
      </c>
      <c r="H177" s="192">
        <f t="shared" si="9"/>
        <v>0.5</v>
      </c>
    </row>
    <row r="178" spans="2:11" ht="15" customHeight="1" x14ac:dyDescent="0.2">
      <c r="D178" s="18"/>
      <c r="E178" s="19"/>
      <c r="F178" s="106" t="s">
        <v>74</v>
      </c>
      <c r="G178" s="21">
        <f>SUM(G172:G177)</f>
        <v>200</v>
      </c>
      <c r="H178" s="193">
        <f t="shared" si="9"/>
        <v>100</v>
      </c>
    </row>
    <row r="179" spans="2:11" ht="15" customHeight="1" x14ac:dyDescent="0.2">
      <c r="D179" s="14" t="s">
        <v>153</v>
      </c>
      <c r="E179" s="14"/>
    </row>
    <row r="180" spans="2:11" ht="15" customHeight="1" x14ac:dyDescent="0.2">
      <c r="D180" s="43"/>
      <c r="E180" s="43"/>
    </row>
    <row r="181" spans="2:11" ht="15.95" customHeight="1" x14ac:dyDescent="0.2">
      <c r="D181" s="32" t="s">
        <v>148</v>
      </c>
      <c r="E181" s="32"/>
    </row>
    <row r="182" spans="2:11" ht="6.95" customHeight="1" x14ac:dyDescent="0.2"/>
    <row r="183" spans="2:11" ht="15" customHeight="1" x14ac:dyDescent="0.2">
      <c r="D183" s="50" t="s">
        <v>149</v>
      </c>
      <c r="E183" s="113"/>
      <c r="F183" s="51"/>
      <c r="G183" s="52"/>
      <c r="H183" s="35" t="s">
        <v>44</v>
      </c>
      <c r="I183" s="17" t="s">
        <v>32</v>
      </c>
      <c r="K183" s="13"/>
    </row>
    <row r="184" spans="2:11" ht="15" customHeight="1" x14ac:dyDescent="0.2">
      <c r="B184" s="13"/>
      <c r="C184" s="13"/>
      <c r="D184" s="222" t="s">
        <v>150</v>
      </c>
      <c r="E184" s="114"/>
      <c r="F184" s="89"/>
      <c r="G184" s="90"/>
      <c r="H184" s="91">
        <v>53</v>
      </c>
      <c r="I184" s="190">
        <f>(H184*100)/$H$187</f>
        <v>26.5</v>
      </c>
      <c r="K184" s="13"/>
    </row>
    <row r="185" spans="2:11" ht="15" customHeight="1" x14ac:dyDescent="0.2">
      <c r="B185" s="13"/>
      <c r="C185" s="13"/>
      <c r="D185" s="156" t="s">
        <v>151</v>
      </c>
      <c r="E185" s="98"/>
      <c r="F185" s="98"/>
      <c r="G185" s="99"/>
      <c r="H185" s="100">
        <v>71</v>
      </c>
      <c r="I185" s="191">
        <f>(H185*100)/$H$187</f>
        <v>35.5</v>
      </c>
    </row>
    <row r="186" spans="2:11" ht="15" customHeight="1" x14ac:dyDescent="0.2">
      <c r="B186" s="13"/>
      <c r="C186" s="13"/>
      <c r="D186" s="223" t="s">
        <v>152</v>
      </c>
      <c r="E186" s="54"/>
      <c r="F186" s="54"/>
      <c r="G186" s="55"/>
      <c r="H186" s="56">
        <v>76</v>
      </c>
      <c r="I186" s="120">
        <f>(H186*100)/$H$187</f>
        <v>38</v>
      </c>
    </row>
    <row r="187" spans="2:11" ht="15" customHeight="1" x14ac:dyDescent="0.2">
      <c r="D187" s="18"/>
      <c r="E187" s="19"/>
      <c r="F187" s="19"/>
      <c r="G187" s="106" t="s">
        <v>74</v>
      </c>
      <c r="H187" s="21">
        <f>SUM(H184:H186)</f>
        <v>200</v>
      </c>
      <c r="I187" s="194">
        <f>(H187*100)/H187</f>
        <v>100</v>
      </c>
    </row>
    <row r="188" spans="2:11" ht="15" customHeight="1" x14ac:dyDescent="0.2">
      <c r="D188" s="14" t="s">
        <v>153</v>
      </c>
      <c r="E188" s="14"/>
    </row>
    <row r="189" spans="2:11" ht="15" customHeight="1" x14ac:dyDescent="0.2"/>
    <row r="190" spans="2:11" ht="15" customHeight="1" x14ac:dyDescent="0.2">
      <c r="D190" s="32" t="s">
        <v>72</v>
      </c>
      <c r="E190" s="32"/>
    </row>
    <row r="191" spans="2:11" ht="6.95" customHeight="1" x14ac:dyDescent="0.2"/>
    <row r="192" spans="2:11" ht="15" customHeight="1" x14ac:dyDescent="0.2">
      <c r="D192" s="50" t="s">
        <v>56</v>
      </c>
      <c r="E192" s="113"/>
      <c r="F192" s="51"/>
      <c r="G192" s="52"/>
      <c r="H192" s="35" t="s">
        <v>44</v>
      </c>
      <c r="I192" s="17" t="s">
        <v>32</v>
      </c>
    </row>
    <row r="193" spans="2:12" ht="15" customHeight="1" x14ac:dyDescent="0.2">
      <c r="D193" s="88" t="s">
        <v>51</v>
      </c>
      <c r="E193" s="114"/>
      <c r="F193" s="89"/>
      <c r="G193" s="90"/>
      <c r="H193" s="91">
        <v>137</v>
      </c>
      <c r="I193" s="190">
        <f>(H193*100)/$H$196</f>
        <v>68.5</v>
      </c>
      <c r="K193" s="13"/>
    </row>
    <row r="194" spans="2:12" ht="15" customHeight="1" x14ac:dyDescent="0.2">
      <c r="D194" s="156" t="s">
        <v>88</v>
      </c>
      <c r="E194" s="98"/>
      <c r="F194" s="98"/>
      <c r="G194" s="99"/>
      <c r="H194" s="100">
        <v>16</v>
      </c>
      <c r="I194" s="191">
        <f>(H194*100)/$H$196</f>
        <v>8</v>
      </c>
      <c r="K194" s="13"/>
    </row>
    <row r="195" spans="2:12" ht="15" customHeight="1" x14ac:dyDescent="0.2">
      <c r="D195" s="53" t="s">
        <v>52</v>
      </c>
      <c r="E195" s="54"/>
      <c r="F195" s="54"/>
      <c r="G195" s="55"/>
      <c r="H195" s="56">
        <v>47</v>
      </c>
      <c r="I195" s="120">
        <f>(H195*100)/$H$196</f>
        <v>23.5</v>
      </c>
    </row>
    <row r="196" spans="2:12" ht="15" customHeight="1" x14ac:dyDescent="0.2">
      <c r="D196" s="18"/>
      <c r="E196" s="19"/>
      <c r="F196" s="19"/>
      <c r="G196" s="106" t="s">
        <v>74</v>
      </c>
      <c r="H196" s="21">
        <f>SUM(H193:H195)</f>
        <v>200</v>
      </c>
      <c r="I196" s="194">
        <f>(H196*100)/H196</f>
        <v>100</v>
      </c>
    </row>
    <row r="197" spans="2:12" ht="15" customHeight="1" x14ac:dyDescent="0.2">
      <c r="D197" s="14" t="s">
        <v>153</v>
      </c>
      <c r="E197" s="14"/>
    </row>
    <row r="198" spans="2:12" ht="15" customHeight="1" x14ac:dyDescent="0.2"/>
    <row r="199" spans="2:12" ht="15" customHeight="1" x14ac:dyDescent="0.2">
      <c r="D199" s="60" t="s">
        <v>55</v>
      </c>
      <c r="E199" s="60"/>
    </row>
    <row r="200" spans="2:12" ht="6.95" customHeight="1" x14ac:dyDescent="0.2"/>
    <row r="201" spans="2:12" ht="15" customHeight="1" x14ac:dyDescent="0.2">
      <c r="D201" s="50" t="s">
        <v>54</v>
      </c>
      <c r="E201" s="113"/>
      <c r="F201" s="51"/>
      <c r="G201" s="51"/>
      <c r="H201" s="52"/>
      <c r="I201" s="35" t="s">
        <v>44</v>
      </c>
      <c r="J201" s="17" t="s">
        <v>32</v>
      </c>
    </row>
    <row r="202" spans="2:12" ht="15" customHeight="1" x14ac:dyDescent="0.2">
      <c r="B202" s="13"/>
      <c r="C202" s="13"/>
      <c r="D202" s="222" t="s">
        <v>119</v>
      </c>
      <c r="E202" s="114"/>
      <c r="F202" s="89"/>
      <c r="G202" s="89"/>
      <c r="H202" s="90"/>
      <c r="I202" s="91">
        <v>46</v>
      </c>
      <c r="J202" s="190">
        <f>(I202*100)/$I$206</f>
        <v>23</v>
      </c>
    </row>
    <row r="203" spans="2:12" ht="15" customHeight="1" x14ac:dyDescent="0.2">
      <c r="B203" s="13"/>
      <c r="C203" s="13"/>
      <c r="D203" s="156" t="s">
        <v>120</v>
      </c>
      <c r="E203" s="98"/>
      <c r="F203" s="98"/>
      <c r="G203" s="98"/>
      <c r="H203" s="99"/>
      <c r="I203" s="100">
        <v>77</v>
      </c>
      <c r="J203" s="191">
        <f>(I203*100)/$I$206</f>
        <v>38.5</v>
      </c>
      <c r="L203" s="13"/>
    </row>
    <row r="204" spans="2:12" ht="15" customHeight="1" x14ac:dyDescent="0.2">
      <c r="B204" s="13"/>
      <c r="C204" s="13"/>
      <c r="D204" s="156" t="s">
        <v>121</v>
      </c>
      <c r="E204" s="98"/>
      <c r="F204" s="98"/>
      <c r="G204" s="98"/>
      <c r="H204" s="99"/>
      <c r="I204" s="100">
        <v>72</v>
      </c>
      <c r="J204" s="191">
        <f>(I204*100)/$I$206</f>
        <v>36</v>
      </c>
      <c r="L204" s="13"/>
    </row>
    <row r="205" spans="2:12" ht="15" customHeight="1" x14ac:dyDescent="0.2">
      <c r="B205" s="13"/>
      <c r="C205" s="13"/>
      <c r="D205" s="223" t="s">
        <v>122</v>
      </c>
      <c r="E205" s="54"/>
      <c r="F205" s="54"/>
      <c r="G205" s="54"/>
      <c r="H205" s="55"/>
      <c r="I205" s="56">
        <v>5</v>
      </c>
      <c r="J205" s="192">
        <f>(I205*100)/$I$206</f>
        <v>2.5</v>
      </c>
    </row>
    <row r="206" spans="2:12" ht="15" customHeight="1" x14ac:dyDescent="0.2">
      <c r="D206" s="18"/>
      <c r="E206" s="19"/>
      <c r="F206" s="19"/>
      <c r="G206" s="19"/>
      <c r="H206" s="106" t="s">
        <v>74</v>
      </c>
      <c r="I206" s="21">
        <f>SUM(I202:I205)</f>
        <v>200</v>
      </c>
      <c r="J206" s="194">
        <f>(I206*100)/I206</f>
        <v>100</v>
      </c>
    </row>
    <row r="207" spans="2:12" s="13" customFormat="1" ht="14.25" customHeight="1" x14ac:dyDescent="0.2">
      <c r="D207" s="82" t="s">
        <v>63</v>
      </c>
      <c r="E207" s="79"/>
      <c r="F207" s="61"/>
      <c r="G207" s="61"/>
      <c r="H207" s="62"/>
      <c r="I207" s="63"/>
      <c r="J207" s="64"/>
    </row>
    <row r="208" spans="2:12" s="13" customFormat="1" ht="14.25" customHeight="1" x14ac:dyDescent="0.2">
      <c r="D208" s="80" t="s">
        <v>65</v>
      </c>
      <c r="E208" s="82"/>
      <c r="F208" s="61"/>
      <c r="G208" s="61"/>
      <c r="H208" s="62"/>
      <c r="I208" s="63"/>
      <c r="J208" s="64"/>
    </row>
    <row r="209" spans="4:10" s="13" customFormat="1" ht="14.25" customHeight="1" x14ac:dyDescent="0.2">
      <c r="D209" s="80" t="s">
        <v>66</v>
      </c>
      <c r="E209" s="80"/>
      <c r="F209" s="61"/>
      <c r="G209" s="61"/>
      <c r="H209" s="62"/>
      <c r="I209" s="63"/>
      <c r="J209" s="64"/>
    </row>
    <row r="210" spans="4:10" ht="14.25" customHeight="1" x14ac:dyDescent="0.2">
      <c r="D210" s="78" t="s">
        <v>153</v>
      </c>
      <c r="E210" s="78"/>
    </row>
    <row r="211" spans="4:10" ht="15.95" customHeight="1" x14ac:dyDescent="0.2"/>
    <row r="212" spans="4:10" ht="15.95" customHeight="1" x14ac:dyDescent="0.2"/>
    <row r="213" spans="4:10" ht="15.95" customHeight="1" x14ac:dyDescent="0.2"/>
    <row r="214" spans="4:10" ht="15.95" customHeight="1" x14ac:dyDescent="0.2"/>
    <row r="215" spans="4:10" ht="15.95" customHeight="1" x14ac:dyDescent="0.2"/>
    <row r="216" spans="4:10" ht="15.95" customHeight="1" x14ac:dyDescent="0.2"/>
    <row r="217" spans="4:10" ht="15.95" customHeight="1" x14ac:dyDescent="0.2"/>
    <row r="218" spans="4:10" ht="15.95" customHeight="1" x14ac:dyDescent="0.2"/>
    <row r="219" spans="4:10" ht="15.95" customHeight="1" x14ac:dyDescent="0.2"/>
    <row r="220" spans="4:10" ht="15.95" customHeight="1" x14ac:dyDescent="0.2"/>
    <row r="221" spans="4:10" ht="15.95" customHeight="1" x14ac:dyDescent="0.2"/>
    <row r="222" spans="4:10" ht="15.95" customHeight="1" x14ac:dyDescent="0.2"/>
    <row r="223" spans="4:10" ht="15.95" customHeight="1" x14ac:dyDescent="0.2"/>
    <row r="224" spans="4:10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  <row r="391" ht="15.95" customHeight="1" x14ac:dyDescent="0.2"/>
    <row r="392" ht="15.95" customHeight="1" x14ac:dyDescent="0.2"/>
    <row r="393" ht="15.95" customHeight="1" x14ac:dyDescent="0.2"/>
    <row r="394" ht="15.95" customHeight="1" x14ac:dyDescent="0.2"/>
    <row r="395" ht="15.95" customHeight="1" x14ac:dyDescent="0.2"/>
    <row r="396" ht="15.95" customHeight="1" x14ac:dyDescent="0.2"/>
    <row r="397" ht="15.95" customHeight="1" x14ac:dyDescent="0.2"/>
    <row r="398" ht="15.95" customHeight="1" x14ac:dyDescent="0.2"/>
    <row r="399" ht="15.95" customHeight="1" x14ac:dyDescent="0.2"/>
    <row r="400" ht="15.95" customHeight="1" x14ac:dyDescent="0.2"/>
    <row r="401" ht="15.95" customHeight="1" x14ac:dyDescent="0.2"/>
    <row r="402" ht="15.95" customHeight="1" x14ac:dyDescent="0.2"/>
    <row r="403" ht="15.95" customHeight="1" x14ac:dyDescent="0.2"/>
    <row r="404" ht="15.95" customHeight="1" x14ac:dyDescent="0.2"/>
    <row r="405" ht="15.95" customHeight="1" x14ac:dyDescent="0.2"/>
    <row r="406" ht="15.95" customHeight="1" x14ac:dyDescent="0.2"/>
    <row r="407" ht="15.95" customHeight="1" x14ac:dyDescent="0.2"/>
    <row r="408" ht="15.95" customHeight="1" x14ac:dyDescent="0.2"/>
    <row r="409" ht="15.95" customHeight="1" x14ac:dyDescent="0.2"/>
    <row r="410" ht="15.95" customHeight="1" x14ac:dyDescent="0.2"/>
    <row r="411" ht="15.95" customHeight="1" x14ac:dyDescent="0.2"/>
    <row r="412" ht="15.95" customHeight="1" x14ac:dyDescent="0.2"/>
    <row r="413" ht="15.95" customHeight="1" x14ac:dyDescent="0.2"/>
    <row r="414" ht="15.95" customHeight="1" x14ac:dyDescent="0.2"/>
    <row r="415" ht="15.95" customHeight="1" x14ac:dyDescent="0.2"/>
    <row r="416" ht="15.95" customHeight="1" x14ac:dyDescent="0.2"/>
    <row r="417" ht="15.95" customHeight="1" x14ac:dyDescent="0.2"/>
    <row r="418" ht="15.95" customHeight="1" x14ac:dyDescent="0.2"/>
    <row r="419" ht="15.95" customHeight="1" x14ac:dyDescent="0.2"/>
    <row r="420" ht="15.95" customHeight="1" x14ac:dyDescent="0.2"/>
    <row r="421" ht="15.95" customHeight="1" x14ac:dyDescent="0.2"/>
    <row r="422" ht="15.95" customHeight="1" x14ac:dyDescent="0.2"/>
    <row r="423" ht="15.95" customHeight="1" x14ac:dyDescent="0.2"/>
    <row r="424" ht="15.95" customHeight="1" x14ac:dyDescent="0.2"/>
    <row r="425" ht="15.95" customHeight="1" x14ac:dyDescent="0.2"/>
    <row r="426" ht="15.95" customHeight="1" x14ac:dyDescent="0.2"/>
    <row r="427" ht="15.95" customHeight="1" x14ac:dyDescent="0.2"/>
    <row r="428" ht="15.95" customHeight="1" x14ac:dyDescent="0.2"/>
    <row r="429" ht="15.95" customHeight="1" x14ac:dyDescent="0.2"/>
    <row r="430" ht="15.95" customHeight="1" x14ac:dyDescent="0.2"/>
    <row r="431" ht="15.95" customHeight="1" x14ac:dyDescent="0.2"/>
    <row r="432" ht="15.95" customHeight="1" x14ac:dyDescent="0.2"/>
    <row r="433" ht="15.95" customHeight="1" x14ac:dyDescent="0.2"/>
    <row r="434" ht="15.95" customHeight="1" x14ac:dyDescent="0.2"/>
    <row r="435" ht="15.95" customHeight="1" x14ac:dyDescent="0.2"/>
    <row r="436" ht="15.95" customHeight="1" x14ac:dyDescent="0.2"/>
    <row r="437" ht="15.95" customHeight="1" x14ac:dyDescent="0.2"/>
    <row r="438" ht="15.95" customHeight="1" x14ac:dyDescent="0.2"/>
    <row r="439" ht="15.95" customHeight="1" x14ac:dyDescent="0.2"/>
    <row r="440" ht="15.95" customHeight="1" x14ac:dyDescent="0.2"/>
    <row r="441" ht="15.95" customHeight="1" x14ac:dyDescent="0.2"/>
    <row r="442" ht="15.95" customHeight="1" x14ac:dyDescent="0.2"/>
    <row r="443" ht="15.95" customHeight="1" x14ac:dyDescent="0.2"/>
    <row r="444" ht="15.95" customHeight="1" x14ac:dyDescent="0.2"/>
    <row r="445" ht="15.95" customHeight="1" x14ac:dyDescent="0.2"/>
    <row r="446" ht="15.95" customHeight="1" x14ac:dyDescent="0.2"/>
    <row r="447" ht="15.95" customHeight="1" x14ac:dyDescent="0.2"/>
    <row r="448" ht="15.95" customHeight="1" x14ac:dyDescent="0.2"/>
    <row r="449" ht="15.95" customHeight="1" x14ac:dyDescent="0.2"/>
    <row r="450" ht="15.95" customHeight="1" x14ac:dyDescent="0.2"/>
    <row r="451" ht="15.95" customHeight="1" x14ac:dyDescent="0.2"/>
    <row r="452" ht="15.95" customHeight="1" x14ac:dyDescent="0.2"/>
    <row r="453" ht="15.95" customHeight="1" x14ac:dyDescent="0.2"/>
    <row r="454" ht="15.95" customHeight="1" x14ac:dyDescent="0.2"/>
    <row r="455" ht="15.95" customHeight="1" x14ac:dyDescent="0.2"/>
    <row r="456" ht="15.95" customHeight="1" x14ac:dyDescent="0.2"/>
    <row r="457" ht="15.95" customHeight="1" x14ac:dyDescent="0.2"/>
    <row r="458" ht="15.95" customHeight="1" x14ac:dyDescent="0.2"/>
    <row r="459" ht="15.95" customHeight="1" x14ac:dyDescent="0.2"/>
    <row r="460" ht="15.95" customHeight="1" x14ac:dyDescent="0.2"/>
    <row r="461" ht="15.95" customHeight="1" x14ac:dyDescent="0.2"/>
    <row r="462" ht="15.95" customHeight="1" x14ac:dyDescent="0.2"/>
    <row r="463" ht="15.95" customHeight="1" x14ac:dyDescent="0.2"/>
    <row r="464" ht="15.95" customHeight="1" x14ac:dyDescent="0.2"/>
    <row r="465" ht="15.95" customHeight="1" x14ac:dyDescent="0.2"/>
    <row r="466" ht="15.95" customHeight="1" x14ac:dyDescent="0.2"/>
  </sheetData>
  <sortState ref="D97:I129">
    <sortCondition ref="D97:D129"/>
  </sortState>
  <dataValidations count="2">
    <dataValidation type="textLength" operator="greaterThan" allowBlank="1" showInputMessage="1" showErrorMessage="1" sqref="H187:I187 H20:M20 H76:I76 H130:I130 J88:K88 I167:J167">
      <formula1>999</formula1>
    </dataValidation>
    <dataValidation operator="greaterThan" allowBlank="1" showInputMessage="1" showErrorMessage="1" sqref="H18:M19 I202:J206 J82:K87 G172:H178 H184:I186 H193:I196 H28:I61 H65:I75 H97:I129 H135:J166"/>
  </dataValidations>
  <pageMargins left="0.6692913385826772" right="0.47244094488188981" top="0.39370078740157483" bottom="0.62992125984251968" header="0" footer="0"/>
  <pageSetup paperSize="9" fitToHeight="0" orientation="portrait" r:id="rId1"/>
  <headerFooter alignWithMargins="0"/>
  <rowBreaks count="5" manualBreakCount="5">
    <brk id="24" min="2" max="12" man="1"/>
    <brk id="61" min="2" max="12" man="1"/>
    <brk id="90" min="2" max="12" man="1"/>
    <brk id="131" min="2" max="12" man="1"/>
    <brk id="168" min="2" max="1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&gt;&gt;INDICE&lt;&lt;</vt:lpstr>
      <vt:lpstr>AyudasEconómicas </vt:lpstr>
      <vt:lpstr>'&gt;&gt;INDICE&lt;&lt;'!Área_de_impresión</vt:lpstr>
      <vt:lpstr>'AyudasEconómicas '!Área_de_impresión</vt:lpstr>
      <vt:lpstr>'&gt;&gt;INDICE&lt;&lt;'!Títulos_a_imprimir</vt:lpstr>
      <vt:lpstr>'AyudasEconómicas '!Títulos_a_imprimir</vt:lpstr>
    </vt:vector>
  </TitlesOfParts>
  <Company>Interdimensional Cocreation Industries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nom</dc:creator>
  <cp:lastModifiedBy>Usuario de Windows</cp:lastModifiedBy>
  <cp:lastPrinted>2024-12-03T13:27:32Z</cp:lastPrinted>
  <dcterms:created xsi:type="dcterms:W3CDTF">2009-07-10T13:25:11Z</dcterms:created>
  <dcterms:modified xsi:type="dcterms:W3CDTF">2024-12-03T13:44:52Z</dcterms:modified>
</cp:coreProperties>
</file>