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0.200\docugen\PROYECTOS\OVGB\2024\1.TRABAJO\Cifras_xlsx_24\DEF\es\"/>
    </mc:Choice>
  </mc:AlternateContent>
  <bookViews>
    <workbookView xWindow="0" yWindow="0" windowWidth="28800" windowHeight="11355" tabRatio="860"/>
  </bookViews>
  <sheets>
    <sheet name="&gt;&gt;INDICE&lt;&lt;" sheetId="5" r:id="rId1"/>
    <sheet name="ProcesosJudiciales_1" sheetId="11" r:id="rId2"/>
    <sheet name="ProcesosJudiciales_2" sheetId="19" r:id="rId3"/>
    <sheet name="PEF_1" sheetId="24" r:id="rId4"/>
    <sheet name="PEF_2" sheetId="18" r:id="rId5"/>
    <sheet name="AtenciónVíctimas" sheetId="23" r:id="rId6"/>
    <sheet name="AsistenciaLetrada_1" sheetId="9" r:id="rId7"/>
    <sheet name="AsistenciaLetrada_2" sheetId="15" r:id="rId8"/>
  </sheets>
  <definedNames>
    <definedName name="_xlnm.Print_Area" localSheetId="0">'&gt;&gt;INDICE&lt;&lt;'!$C$8:$H$77</definedName>
    <definedName name="_xlnm.Print_Area" localSheetId="6">AsistenciaLetrada_1!$C$9:$M$28</definedName>
    <definedName name="_xlnm.Print_Area" localSheetId="7">AsistenciaLetrada_2!$C$9:$K$133</definedName>
    <definedName name="_xlnm.Print_Area" localSheetId="5">AtenciónVíctimas!$C$9:$Q$94</definedName>
    <definedName name="_xlnm.Print_Area" localSheetId="3">PEF_1!$C$17:$Y$121</definedName>
    <definedName name="_xlnm.Print_Area" localSheetId="4">PEF_2!$C$12:$Y$90</definedName>
    <definedName name="_xlnm.Print_Area" localSheetId="1">ProcesosJudiciales_1!$C$11:$O$148</definedName>
    <definedName name="_xlnm.Print_Area" localSheetId="2">ProcesosJudiciales_2!$C$11:$W$40</definedName>
    <definedName name="OLE_LINK5" localSheetId="4">PEF_2!#REF!</definedName>
    <definedName name="_xlnm.Print_Titles" localSheetId="0">'&gt;&gt;INDICE&lt;&lt;'!$2:$7</definedName>
    <definedName name="_xlnm.Print_Titles" localSheetId="6">AsistenciaLetrada_1!$2:$8</definedName>
    <definedName name="_xlnm.Print_Titles" localSheetId="7">AsistenciaLetrada_2!$2:$8</definedName>
    <definedName name="_xlnm.Print_Titles" localSheetId="5">AtenciónVíctimas!$2:$8</definedName>
    <definedName name="_xlnm.Print_Titles" localSheetId="3">PEF_1!$2:$16</definedName>
    <definedName name="_xlnm.Print_Titles" localSheetId="4">PEF_2!$2:$11</definedName>
    <definedName name="_xlnm.Print_Titles" localSheetId="1">ProcesosJudiciales_1!$2:$10</definedName>
    <definedName name="_xlnm.Print_Titles" localSheetId="2">ProcesosJudiciales_2!$2:$10</definedName>
  </definedNames>
  <calcPr calcId="162913"/>
</workbook>
</file>

<file path=xl/calcChain.xml><?xml version="1.0" encoding="utf-8"?>
<calcChain xmlns="http://schemas.openxmlformats.org/spreadsheetml/2006/main">
  <c r="P111" i="24" l="1"/>
  <c r="O111" i="24"/>
  <c r="N111" i="24"/>
  <c r="M79" i="23" l="1"/>
  <c r="M13" i="23" l="1"/>
  <c r="M12" i="23"/>
  <c r="P120" i="24" l="1"/>
  <c r="O120" i="24"/>
  <c r="N120" i="24"/>
  <c r="P70" i="24"/>
  <c r="O70" i="24"/>
  <c r="N70" i="24"/>
  <c r="W30" i="19" l="1"/>
  <c r="O35" i="11" l="1"/>
  <c r="O21" i="11"/>
  <c r="V30" i="19" l="1"/>
  <c r="N35" i="11" l="1"/>
  <c r="N21" i="11"/>
  <c r="M40" i="23" l="1"/>
  <c r="U30" i="19" l="1"/>
  <c r="M35" i="11" l="1"/>
  <c r="M21" i="11"/>
  <c r="G17" i="15" l="1"/>
  <c r="M87" i="23" l="1"/>
  <c r="M65" i="23"/>
  <c r="M53" i="23"/>
  <c r="M48" i="23"/>
  <c r="K34" i="23"/>
  <c r="L32" i="23" s="1"/>
  <c r="K23" i="23"/>
  <c r="L23" i="23" s="1"/>
  <c r="K14" i="23"/>
  <c r="M14" i="23" s="1"/>
  <c r="M93" i="23" l="1"/>
  <c r="N89" i="23" s="1"/>
  <c r="L14" i="23"/>
  <c r="L33" i="23"/>
  <c r="L21" i="23"/>
  <c r="L22" i="23"/>
  <c r="L13" i="23"/>
  <c r="L12" i="23"/>
  <c r="L31" i="23"/>
  <c r="L34" i="23"/>
  <c r="L30" i="23"/>
  <c r="N92" i="23" l="1"/>
  <c r="N86" i="23"/>
  <c r="N72" i="23"/>
  <c r="N59" i="23"/>
  <c r="N62" i="23"/>
  <c r="N46" i="23"/>
  <c r="N90" i="23"/>
  <c r="N42" i="23"/>
  <c r="N73" i="23"/>
  <c r="N91" i="23"/>
  <c r="N85" i="23"/>
  <c r="N82" i="23"/>
  <c r="N87" i="23"/>
  <c r="N67" i="23"/>
  <c r="N53" i="23"/>
  <c r="N51" i="23"/>
  <c r="N45" i="23"/>
  <c r="N57" i="23"/>
  <c r="N70" i="23"/>
  <c r="N48" i="23"/>
  <c r="N50" i="23"/>
  <c r="N54" i="23"/>
  <c r="N49" i="23"/>
  <c r="N74" i="23"/>
  <c r="N79" i="23"/>
  <c r="N60" i="23"/>
  <c r="N81" i="23"/>
  <c r="N69" i="23"/>
  <c r="N71" i="23"/>
  <c r="N55" i="23"/>
  <c r="N65" i="23"/>
  <c r="N80" i="23"/>
  <c r="N58" i="23"/>
  <c r="N56" i="23"/>
  <c r="N41" i="23"/>
  <c r="N44" i="23"/>
  <c r="N63" i="23"/>
  <c r="N83" i="23"/>
  <c r="N40" i="23"/>
  <c r="N84" i="23"/>
  <c r="N68" i="23"/>
  <c r="N43" i="23"/>
  <c r="N61" i="23"/>
  <c r="N88" i="23"/>
  <c r="N64" i="23"/>
  <c r="N47" i="23"/>
  <c r="N52" i="23"/>
  <c r="N66" i="23"/>
  <c r="T30" i="19" l="1"/>
  <c r="L35" i="11" l="1"/>
  <c r="L21" i="11"/>
  <c r="G19" i="9" l="1"/>
  <c r="G18" i="9"/>
  <c r="G20" i="9"/>
  <c r="G21" i="9"/>
  <c r="G22" i="9"/>
  <c r="G23" i="9"/>
  <c r="G24" i="9"/>
  <c r="G25" i="9"/>
  <c r="G17" i="9"/>
  <c r="G16" i="9"/>
  <c r="F26" i="9"/>
  <c r="E26" i="9"/>
  <c r="S30" i="19" l="1"/>
  <c r="I127" i="11" l="1"/>
  <c r="K35" i="11" l="1"/>
  <c r="K21" i="11" l="1"/>
  <c r="J18" i="9" l="1"/>
  <c r="J19" i="9"/>
  <c r="J20" i="9"/>
  <c r="J21" i="9"/>
  <c r="J22" i="9"/>
  <c r="J23" i="9"/>
  <c r="J24" i="9"/>
  <c r="J25" i="9"/>
  <c r="J17" i="9"/>
  <c r="J16" i="9"/>
  <c r="R30" i="19" l="1"/>
  <c r="J35" i="11" l="1"/>
  <c r="J21" i="11"/>
  <c r="E30" i="19" l="1"/>
  <c r="L39" i="19"/>
  <c r="K39" i="19"/>
  <c r="J39" i="19"/>
  <c r="I39" i="19"/>
  <c r="Q30" i="19"/>
  <c r="P30" i="19"/>
  <c r="O30" i="19"/>
  <c r="N30" i="19"/>
  <c r="M30" i="19"/>
  <c r="L30" i="19"/>
  <c r="K30" i="19"/>
  <c r="J30" i="19"/>
  <c r="I30" i="19"/>
  <c r="H30" i="19"/>
  <c r="G30" i="19"/>
  <c r="F30" i="19"/>
  <c r="H20" i="19"/>
  <c r="L16" i="9" l="1"/>
  <c r="K16" i="9"/>
  <c r="K17" i="9"/>
  <c r="M118" i="11" l="1"/>
  <c r="N117" i="11"/>
  <c r="L118" i="11"/>
  <c r="K118" i="11"/>
  <c r="J118" i="11"/>
  <c r="K46" i="11" l="1"/>
  <c r="K47" i="11"/>
  <c r="I21" i="11" l="1"/>
  <c r="I35" i="11"/>
  <c r="N49" i="18" l="1"/>
  <c r="O49" i="18"/>
  <c r="P49" i="18"/>
  <c r="N89" i="18"/>
  <c r="O89" i="18"/>
  <c r="P89" i="18"/>
  <c r="K44" i="11" l="1"/>
  <c r="H35" i="11"/>
  <c r="G35" i="11"/>
  <c r="H21" i="11"/>
  <c r="G21" i="11"/>
  <c r="G106" i="15"/>
  <c r="G105" i="15"/>
  <c r="G104" i="15"/>
  <c r="G92" i="15"/>
  <c r="G93" i="15"/>
  <c r="G94" i="15"/>
  <c r="G91" i="15"/>
  <c r="G90" i="15"/>
  <c r="G81" i="15"/>
  <c r="G80" i="15"/>
  <c r="G66" i="15"/>
  <c r="G67" i="15"/>
  <c r="G68" i="15"/>
  <c r="G69" i="15"/>
  <c r="G65" i="15"/>
  <c r="G64" i="15"/>
  <c r="G37" i="15"/>
  <c r="G38" i="15"/>
  <c r="G39" i="15"/>
  <c r="G40" i="15"/>
  <c r="G41" i="15"/>
  <c r="G42" i="15"/>
  <c r="G36" i="15"/>
  <c r="G35" i="15"/>
  <c r="M16" i="9"/>
  <c r="L17" i="9"/>
  <c r="M17" i="9" s="1"/>
  <c r="L18" i="9"/>
  <c r="L19" i="9"/>
  <c r="L20" i="9"/>
  <c r="L21" i="9"/>
  <c r="L22" i="9"/>
  <c r="L23" i="9"/>
  <c r="L24" i="9"/>
  <c r="L25" i="9"/>
  <c r="K18" i="9"/>
  <c r="K19" i="9"/>
  <c r="K20" i="9"/>
  <c r="K21" i="9"/>
  <c r="K22" i="9"/>
  <c r="K23" i="9"/>
  <c r="K24" i="9"/>
  <c r="K25" i="9"/>
  <c r="L127" i="11"/>
  <c r="K127" i="11"/>
  <c r="J127" i="11"/>
  <c r="N113" i="11"/>
  <c r="N112" i="11"/>
  <c r="E132" i="15"/>
  <c r="E120" i="15"/>
  <c r="F107" i="15"/>
  <c r="E107" i="15"/>
  <c r="F82" i="15"/>
  <c r="E82" i="15"/>
  <c r="G54" i="15"/>
  <c r="G53" i="15"/>
  <c r="F55" i="15"/>
  <c r="E55" i="15"/>
  <c r="M68" i="11"/>
  <c r="M69" i="11"/>
  <c r="M70" i="11"/>
  <c r="M67" i="11"/>
  <c r="K68" i="11"/>
  <c r="K69" i="11"/>
  <c r="K70" i="11"/>
  <c r="K67" i="11"/>
  <c r="K43" i="11"/>
  <c r="K45" i="11"/>
  <c r="K42" i="11"/>
  <c r="M126" i="11"/>
  <c r="M125" i="11"/>
  <c r="M124" i="11"/>
  <c r="N103" i="11"/>
  <c r="N104" i="11"/>
  <c r="N105" i="11"/>
  <c r="N106" i="11"/>
  <c r="N107" i="11"/>
  <c r="N108" i="11"/>
  <c r="N109" i="11"/>
  <c r="N110" i="11"/>
  <c r="N111" i="11"/>
  <c r="N114" i="11"/>
  <c r="N115" i="11"/>
  <c r="N116" i="11"/>
  <c r="M96" i="11"/>
  <c r="L96" i="11"/>
  <c r="K96" i="11"/>
  <c r="J96" i="11"/>
  <c r="I96" i="11"/>
  <c r="L71" i="11"/>
  <c r="J71" i="11"/>
  <c r="I71" i="11"/>
  <c r="I136" i="11"/>
  <c r="J136" i="11"/>
  <c r="K135" i="11"/>
  <c r="K134" i="11"/>
  <c r="I83" i="11"/>
  <c r="J82" i="11" s="1"/>
  <c r="K60" i="11"/>
  <c r="J48" i="11"/>
  <c r="I48" i="11"/>
  <c r="F95" i="15"/>
  <c r="E95" i="15"/>
  <c r="F70" i="15"/>
  <c r="E70" i="15"/>
  <c r="F43" i="15"/>
  <c r="E43" i="15"/>
  <c r="G27" i="15"/>
  <c r="F19" i="15"/>
  <c r="E19" i="15"/>
  <c r="G18" i="15"/>
  <c r="G16" i="15"/>
  <c r="G15" i="15"/>
  <c r="H26" i="9"/>
  <c r="I26" i="9"/>
  <c r="M21" i="9" l="1"/>
  <c r="M20" i="9"/>
  <c r="M25" i="9"/>
  <c r="M24" i="9"/>
  <c r="L60" i="11"/>
  <c r="L58" i="11"/>
  <c r="G55" i="15"/>
  <c r="G107" i="15"/>
  <c r="G95" i="15"/>
  <c r="G82" i="15"/>
  <c r="G70" i="15"/>
  <c r="G43" i="15"/>
  <c r="M22" i="9"/>
  <c r="M23" i="9"/>
  <c r="M19" i="9"/>
  <c r="M18" i="9"/>
  <c r="L59" i="11"/>
  <c r="N118" i="11"/>
  <c r="G19" i="15"/>
  <c r="J26" i="9"/>
  <c r="K26" i="9"/>
  <c r="G26" i="9"/>
  <c r="K136" i="11"/>
  <c r="M127" i="11"/>
  <c r="J79" i="11"/>
  <c r="J83" i="11"/>
  <c r="K71" i="11"/>
  <c r="L54" i="11"/>
  <c r="L53" i="11"/>
  <c r="L56" i="11"/>
  <c r="L55" i="11"/>
  <c r="L57" i="11"/>
  <c r="K48" i="11"/>
  <c r="J80" i="11"/>
  <c r="J81" i="11"/>
  <c r="L26" i="9"/>
  <c r="M71" i="11"/>
  <c r="M26" i="9" l="1"/>
</calcChain>
</file>

<file path=xl/sharedStrings.xml><?xml version="1.0" encoding="utf-8"?>
<sst xmlns="http://schemas.openxmlformats.org/spreadsheetml/2006/main" count="616" uniqueCount="360">
  <si>
    <t>III. Ámbito: JUDICIAL</t>
  </si>
  <si>
    <t>III.A. Datos de Procesos judiciales (Violencia sobre la Mujer)</t>
  </si>
  <si>
    <t>Bilbao</t>
  </si>
  <si>
    <t xml:space="preserve">TOTAL </t>
  </si>
  <si>
    <t>Durango</t>
  </si>
  <si>
    <t>Barakaldo</t>
  </si>
  <si>
    <t>Balmaseda</t>
  </si>
  <si>
    <t>Getxo</t>
  </si>
  <si>
    <t>TOTAL</t>
  </si>
  <si>
    <t>Mujeres</t>
  </si>
  <si>
    <t>Hombres</t>
  </si>
  <si>
    <t>Contra la libertad</t>
  </si>
  <si>
    <t>Homicidio</t>
  </si>
  <si>
    <t>Contra la integridad moral</t>
  </si>
  <si>
    <t xml:space="preserve">TOTAL  </t>
  </si>
  <si>
    <t>Otros</t>
  </si>
  <si>
    <t>Total</t>
  </si>
  <si>
    <t xml:space="preserve">Total </t>
  </si>
  <si>
    <t>Nacion.</t>
  </si>
  <si>
    <t>Extranj.</t>
  </si>
  <si>
    <t>0-6</t>
  </si>
  <si>
    <t>13-18</t>
  </si>
  <si>
    <t>19-25</t>
  </si>
  <si>
    <t>26-35</t>
  </si>
  <si>
    <t>36-45</t>
  </si>
  <si>
    <t>46-55</t>
  </si>
  <si>
    <t>56-65</t>
  </si>
  <si>
    <t>&gt;65</t>
  </si>
  <si>
    <t>6-12</t>
  </si>
  <si>
    <t>MOTIVO</t>
  </si>
  <si>
    <t>Contra libertad sexual</t>
  </si>
  <si>
    <t>Llamadas recibidas</t>
  </si>
  <si>
    <t>PROCEDENCIA</t>
  </si>
  <si>
    <t>Teléfono-Víctima</t>
  </si>
  <si>
    <t>Servicios Sociales</t>
  </si>
  <si>
    <t>Ertzaintza</t>
  </si>
  <si>
    <t>Otras Policías</t>
  </si>
  <si>
    <t>Órganos Judiciales</t>
  </si>
  <si>
    <t>Servicios Sanitarios</t>
  </si>
  <si>
    <t>TIPO DE INTERVENCIÓN</t>
  </si>
  <si>
    <t>Entrevista-Asesoramiento-Información AJG</t>
  </si>
  <si>
    <t>Judicial</t>
  </si>
  <si>
    <t>PARTIDO JUDICIAL</t>
  </si>
  <si>
    <t>TIPO ACTUACION</t>
  </si>
  <si>
    <t>Civil</t>
  </si>
  <si>
    <t>Penal</t>
  </si>
  <si>
    <t>CARACTERÍSTICAS ACTUACIÓN</t>
  </si>
  <si>
    <t>Interposición de denuncia</t>
  </si>
  <si>
    <t>Asistencia en la declaración de la víctima</t>
  </si>
  <si>
    <t>Medidas Provisionalísimas</t>
  </si>
  <si>
    <t>Otras Actuaciones</t>
  </si>
  <si>
    <t>Solicitud Medidas Cautelares</t>
  </si>
  <si>
    <t>ACTUACIONES</t>
  </si>
  <si>
    <t>Solicitud de intervención del Ministerio Fiscal</t>
  </si>
  <si>
    <t>Solicitud de intervención del Médico Forense</t>
  </si>
  <si>
    <t>PERIODO</t>
  </si>
  <si>
    <t>N.º  Designaciones</t>
  </si>
  <si>
    <t>Primer Semestre</t>
  </si>
  <si>
    <t>Segundo Semestre</t>
  </si>
  <si>
    <t>Gernika-Lumo</t>
  </si>
  <si>
    <t>Partido Judicial</t>
  </si>
  <si>
    <t>Fuente: Consejo General del Poder Judicial</t>
  </si>
  <si>
    <t>N.º denuncias</t>
  </si>
  <si>
    <t>N.º renuncias</t>
  </si>
  <si>
    <t>ratio  Renuncias   Denuncias</t>
  </si>
  <si>
    <t>Denuncias</t>
  </si>
  <si>
    <t xml:space="preserve">Presentada directamente por la víctima </t>
  </si>
  <si>
    <t>con denuncia de la victima</t>
  </si>
  <si>
    <t>con denuncia familiar</t>
  </si>
  <si>
    <t>por intervención directa policial</t>
  </si>
  <si>
    <t>Parte de lesiones</t>
  </si>
  <si>
    <t>Servicios asistencia-terceros en general</t>
  </si>
  <si>
    <t>Trimestre</t>
  </si>
  <si>
    <t>Incoadas</t>
  </si>
  <si>
    <t>Resueltas. Adoptadas</t>
  </si>
  <si>
    <t>Resueltas. Denegadas</t>
  </si>
  <si>
    <t>Tipo de relación</t>
  </si>
  <si>
    <t>Cónyuge</t>
  </si>
  <si>
    <t>Excónyuge</t>
  </si>
  <si>
    <t>Relación Afectiva</t>
  </si>
  <si>
    <t>Exrelación Afectiva</t>
  </si>
  <si>
    <t>Tipo de delito</t>
  </si>
  <si>
    <t>Aborto</t>
  </si>
  <si>
    <t>Lesiones al feto</t>
  </si>
  <si>
    <t>Contra la libertad e indemnidad sexual</t>
  </si>
  <si>
    <t>Contra derechos y deberes familiares</t>
  </si>
  <si>
    <t>Quebrantamientos de Penas</t>
  </si>
  <si>
    <t>Quebrantamientos  de Medidas</t>
  </si>
  <si>
    <t>Injurias</t>
  </si>
  <si>
    <t>Vejación injusta</t>
  </si>
  <si>
    <t>Otras</t>
  </si>
  <si>
    <t>Españolas</t>
  </si>
  <si>
    <t>Extranjeras</t>
  </si>
  <si>
    <t>Condenadas</t>
  </si>
  <si>
    <t>Absueltas</t>
  </si>
  <si>
    <t>Fuente: Consejo General del Poder Judicial.</t>
  </si>
  <si>
    <t>Víctima desaloja el domicilio</t>
  </si>
  <si>
    <t>Presentada directamente por familiares</t>
  </si>
  <si>
    <t>NS/NC</t>
  </si>
  <si>
    <t>Nota: una intervención puede ser de ambos tipos</t>
  </si>
  <si>
    <t>Nota: una actuación puede tener más de una característica</t>
  </si>
  <si>
    <t xml:space="preserve"> </t>
  </si>
  <si>
    <t xml:space="preserve"> 2.º Trimestre</t>
  </si>
  <si>
    <t xml:space="preserve"> 4.º Trimestre</t>
  </si>
  <si>
    <r>
      <t>1.</t>
    </r>
    <r>
      <rPr>
        <b/>
        <vertAlign val="superscript"/>
        <sz val="9"/>
        <rFont val="Arial"/>
        <family val="2"/>
      </rPr>
      <t>er</t>
    </r>
    <r>
      <rPr>
        <b/>
        <sz val="9"/>
        <rFont val="Arial"/>
        <family val="2"/>
      </rPr>
      <t xml:space="preserve"> Trim.</t>
    </r>
  </si>
  <si>
    <t>2.º Trim.</t>
  </si>
  <si>
    <r>
      <t>3.</t>
    </r>
    <r>
      <rPr>
        <b/>
        <vertAlign val="superscript"/>
        <sz val="9"/>
        <rFont val="Arial"/>
        <family val="2"/>
      </rPr>
      <t>er</t>
    </r>
    <r>
      <rPr>
        <b/>
        <sz val="9"/>
        <rFont val="Arial"/>
        <family val="2"/>
      </rPr>
      <t xml:space="preserve"> Trim.</t>
    </r>
  </si>
  <si>
    <t>4.º Trim.</t>
  </si>
  <si>
    <t xml:space="preserve"> 1.º Trimestre</t>
  </si>
  <si>
    <t xml:space="preserve"> 3.º Trimestre</t>
  </si>
  <si>
    <t>III.A.1. Datos del Consejo General del Poder Judicial (CGPJ)</t>
  </si>
  <si>
    <t>III.A. Datos de Procesos judiciales-1 (Violencia sobre la Mujer)</t>
  </si>
  <si>
    <t>III.A. Datos de Procesos judiciales-2 (Violencia sobre la Mujer)</t>
  </si>
  <si>
    <t>1.º Trim.</t>
  </si>
  <si>
    <t>3.º Trim.</t>
  </si>
  <si>
    <t>N.º</t>
  </si>
  <si>
    <t xml:space="preserve">LETRADAS/OS </t>
  </si>
  <si>
    <t>Contra la intimidad y el derecho a la propia imagen</t>
  </si>
  <si>
    <t>Contra el honor</t>
  </si>
  <si>
    <t>Sentencia absolutoria</t>
  </si>
  <si>
    <t>Sobreseim. libre</t>
  </si>
  <si>
    <t>Sobreseim. provisional</t>
  </si>
  <si>
    <t>Elevación órgano competente</t>
  </si>
  <si>
    <t>RECURSO AUTONÓMICO. GESTIÓN DIRECTA</t>
  </si>
  <si>
    <t>Total casos derivados</t>
  </si>
  <si>
    <t xml:space="preserve">N.º de familias </t>
  </si>
  <si>
    <t>N.º de menores</t>
  </si>
  <si>
    <t>Casos con Orden de Protección</t>
  </si>
  <si>
    <t xml:space="preserve">N.º de mujeres </t>
  </si>
  <si>
    <t>% s/ total de menores en PEF</t>
  </si>
  <si>
    <t>Nuevos</t>
  </si>
  <si>
    <t>Anteriores</t>
  </si>
  <si>
    <t>Total Casos atendidos</t>
  </si>
  <si>
    <t xml:space="preserve">    N.º Niñas</t>
  </si>
  <si>
    <t xml:space="preserve">    N.º Niños</t>
  </si>
  <si>
    <t xml:space="preserve">Casos con Orden de Protección </t>
  </si>
  <si>
    <t>De 0 a 2 años</t>
  </si>
  <si>
    <t xml:space="preserve">De 3 a 5 años </t>
  </si>
  <si>
    <t>De 6 a 8 años</t>
  </si>
  <si>
    <t xml:space="preserve">De 9 a 11 años </t>
  </si>
  <si>
    <t xml:space="preserve">De 12 a 14 años </t>
  </si>
  <si>
    <t>Bermeo</t>
  </si>
  <si>
    <t>Galdakao</t>
  </si>
  <si>
    <t>Güeñes</t>
  </si>
  <si>
    <t>Leioa</t>
  </si>
  <si>
    <t>Urduña/Orduña</t>
  </si>
  <si>
    <t>Tipo de medida</t>
  </si>
  <si>
    <t>Niñas</t>
  </si>
  <si>
    <t>Visita supervisada</t>
  </si>
  <si>
    <t>Visita no supervisada</t>
  </si>
  <si>
    <t>Intercambio</t>
  </si>
  <si>
    <t>Niños</t>
  </si>
  <si>
    <t>Fuentes: Sección de Igualdad y Cooperación. Ayto. de Barakaldo (2010-2015).</t>
  </si>
  <si>
    <t>% s/ total</t>
  </si>
  <si>
    <t>N.º de mujeres</t>
  </si>
  <si>
    <t>Familias con Orden de Protección</t>
  </si>
  <si>
    <t xml:space="preserve"> PEF GESTIÓN AYTO. BARAKALDO</t>
  </si>
  <si>
    <t xml:space="preserve">Total casos PEF </t>
  </si>
  <si>
    <t>Fuentes: Departamento de Bienestar Social. Ayuntamiento de Portugalete (2006-2015).</t>
  </si>
  <si>
    <t>Nº de menores</t>
  </si>
  <si>
    <t xml:space="preserve"> PEF GESTIÓN AYTO. PORTUGALETE</t>
  </si>
  <si>
    <t>Total casos PEF</t>
  </si>
  <si>
    <t>III.B.1. Datos del Punto de Encuentro Familiar de gestión directa</t>
  </si>
  <si>
    <t>III.B.2. Datos del Punto de Encuentro Familiar de gestión municipal</t>
  </si>
  <si>
    <r>
      <t xml:space="preserve">1.3. </t>
    </r>
    <r>
      <rPr>
        <u/>
        <sz val="9"/>
        <rFont val="Arial"/>
        <family val="2"/>
      </rPr>
      <t xml:space="preserve">Menores procedentes de familias con Orden de Protección a favor de la madre por sexo y  medida </t>
    </r>
  </si>
  <si>
    <r>
      <t xml:space="preserve">2.3. </t>
    </r>
    <r>
      <rPr>
        <u/>
        <sz val="9"/>
        <rFont val="Arial"/>
        <family val="2"/>
      </rPr>
      <t>Menores procedentes de familias con Orden de Protección a favor de la madre por sexo y medida</t>
    </r>
  </si>
  <si>
    <t>Pdtes.</t>
  </si>
  <si>
    <t>Basauri</t>
  </si>
  <si>
    <t>Erandio</t>
  </si>
  <si>
    <t>III.B. Datos de Punto de Encuentro Familiar por derivación judicial</t>
  </si>
  <si>
    <t>Fuente: Ilustre Colegio de la Abogacía de Bizkaia.</t>
  </si>
  <si>
    <t>III.B. Datos de Punto de Encuentro Familiar por derivación judicial-1</t>
  </si>
  <si>
    <r>
      <rPr>
        <b/>
        <sz val="10"/>
        <rFont val="Arial"/>
        <family val="2"/>
      </rPr>
      <t>Tabla 1.</t>
    </r>
    <r>
      <rPr>
        <sz val="10"/>
        <rFont val="Arial"/>
        <family val="2"/>
      </rPr>
      <t xml:space="preserve"> Punto de Encuentro Familiar por derivación judicial. Casos derivados al PEF según existencia de Orden de Protección a favor de la madre.  </t>
    </r>
  </si>
  <si>
    <r>
      <rPr>
        <b/>
        <sz val="10"/>
        <rFont val="Arial"/>
        <family val="2"/>
      </rPr>
      <t>Tabla 2.</t>
    </r>
    <r>
      <rPr>
        <sz val="10"/>
        <rFont val="Arial"/>
        <family val="2"/>
      </rPr>
      <t xml:space="preserve"> Punto de Encuentro Familiar por derivación judicial. Casos atendidos con Orden de Protección a favor de la madre.</t>
    </r>
  </si>
  <si>
    <t>III.B. Datos de Punto de Encuentro Familiar por derivación judicial-2</t>
  </si>
  <si>
    <r>
      <rPr>
        <b/>
        <sz val="10"/>
        <rFont val="Arial"/>
        <family val="2"/>
      </rPr>
      <t>Tabla 1</t>
    </r>
    <r>
      <rPr>
        <sz val="10"/>
        <rFont val="Arial"/>
        <family val="2"/>
      </rPr>
      <t xml:space="preserve">. Punto de Encuentro Familiar por derivación judicial de competencia autonómica gestionado por el Ayuntamiento de Portugalete. Casos atendidos según existencia de Orden de Protección a favor de la madre. </t>
    </r>
  </si>
  <si>
    <r>
      <rPr>
        <b/>
        <sz val="10"/>
        <rFont val="Arial"/>
        <family val="2"/>
      </rPr>
      <t>Tabla 2.</t>
    </r>
    <r>
      <rPr>
        <sz val="10"/>
        <rFont val="Arial"/>
        <family val="2"/>
      </rPr>
      <t xml:space="preserve"> Punto de Encuentro Familiar por derivación judicial de competencia autonómica gestionado por el Ayuntamiento de Barakaldo. Casos atendidos según existencia de Orden de Protección a favor de la madre. </t>
    </r>
  </si>
  <si>
    <t>Suspensión régimen de visitas</t>
  </si>
  <si>
    <t>Suspensión patria potestad</t>
  </si>
  <si>
    <t>Suspensión guarda y custodia</t>
  </si>
  <si>
    <t>Medida de protección a menores</t>
  </si>
  <si>
    <t>Nº</t>
  </si>
  <si>
    <t>Medidas de protección y seguridad</t>
  </si>
  <si>
    <t>Con imposición de medidas. Conductas tipificadas como delito</t>
  </si>
  <si>
    <t>Con imposición de medidas. Conductas tipificadas como faltas o delitos leves</t>
  </si>
  <si>
    <t>Sin imposición de medidas</t>
  </si>
  <si>
    <t>Español
14-15 años</t>
  </si>
  <si>
    <t>Español
16-17 años</t>
  </si>
  <si>
    <t>Lesiones y Malos Tratos del Art. 173 del CP</t>
  </si>
  <si>
    <t>Lesiones y Malos Tratos del Art. 148 y ss. del CP</t>
  </si>
  <si>
    <r>
      <t xml:space="preserve">Tabla 1. </t>
    </r>
    <r>
      <rPr>
        <sz val="10"/>
        <rFont val="Arial"/>
        <family val="2"/>
      </rPr>
      <t>Violencia sobre la mujer. Medidas judiciales de protección y seguridad de menores víctimas. Bizkaia.</t>
    </r>
  </si>
  <si>
    <t>III.A.2. Datos del Consejo General del Poder Judicial (CGPJ) - MENORES</t>
  </si>
  <si>
    <t>Lesiones y Malos Tratos del Art. 153 del CP</t>
  </si>
  <si>
    <t>%</t>
  </si>
  <si>
    <t>Colegio de la Abogacía</t>
  </si>
  <si>
    <t xml:space="preserve">III.C. Datos de Atención a víctimas </t>
  </si>
  <si>
    <t>N.º personas</t>
  </si>
  <si>
    <t>% s/ totalCAPV</t>
  </si>
  <si>
    <t xml:space="preserve">Mujeres </t>
  </si>
  <si>
    <t xml:space="preserve">Hombres </t>
  </si>
  <si>
    <t xml:space="preserve">TOTAL   </t>
  </si>
  <si>
    <t xml:space="preserve">Casos nuevos </t>
  </si>
  <si>
    <t>Casos anteriores</t>
  </si>
  <si>
    <t>N.º expedient.</t>
  </si>
  <si>
    <t>% s/total expedient.</t>
  </si>
  <si>
    <t>Violencia de género</t>
  </si>
  <si>
    <t>Violencia intrafamiliar</t>
  </si>
  <si>
    <t>Delitos contra la libertad sexual</t>
  </si>
  <si>
    <t>Resto de delitos</t>
  </si>
  <si>
    <t>N.º atenciones</t>
  </si>
  <si>
    <t>% s/total atenciones</t>
  </si>
  <si>
    <t xml:space="preserve">Información general </t>
  </si>
  <si>
    <t xml:space="preserve">  Presencial </t>
  </si>
  <si>
    <t xml:space="preserve">  Telefónica </t>
  </si>
  <si>
    <t xml:space="preserve">Entrevistas de acogida </t>
  </si>
  <si>
    <t xml:space="preserve">Entrevistas de seguimiento </t>
  </si>
  <si>
    <t xml:space="preserve">Asesoramiento sobre Asistencia Jurídica Gratuita </t>
  </si>
  <si>
    <t xml:space="preserve">Asesoramiento sobre Ayudas Económicas </t>
  </si>
  <si>
    <t xml:space="preserve">  Por delitos violentos</t>
  </si>
  <si>
    <t xml:space="preserve">  Por violencia de género </t>
  </si>
  <si>
    <t xml:space="preserve">Intervenciones psicológicas </t>
  </si>
  <si>
    <t xml:space="preserve">Información y asesoramiento jurídico específico </t>
  </si>
  <si>
    <t xml:space="preserve">Coordinación </t>
  </si>
  <si>
    <t xml:space="preserve">  Con la Admón. Autonómica</t>
  </si>
  <si>
    <t xml:space="preserve">  Con la Admón. de Justicia </t>
  </si>
  <si>
    <t xml:space="preserve">  Con la Admón. Estatal </t>
  </si>
  <si>
    <t xml:space="preserve">  Con la Admón. Local </t>
  </si>
  <si>
    <t xml:space="preserve">  Con Osakidetza </t>
  </si>
  <si>
    <t xml:space="preserve">  Con SOJ/CCAA</t>
  </si>
  <si>
    <t xml:space="preserve">  Con organización asistencial privada</t>
  </si>
  <si>
    <t xml:space="preserve">  Con Otros </t>
  </si>
  <si>
    <t xml:space="preserve">Derivación </t>
  </si>
  <si>
    <t xml:space="preserve">  A la Admón. Autonómica</t>
  </si>
  <si>
    <t xml:space="preserve">  A la Admón. de Justicia </t>
  </si>
  <si>
    <t xml:space="preserve">  A la Admón. Local </t>
  </si>
  <si>
    <t xml:space="preserve">  A Lanbide </t>
  </si>
  <si>
    <t xml:space="preserve">  A Osakidetza</t>
  </si>
  <si>
    <t xml:space="preserve">  A Otros </t>
  </si>
  <si>
    <t xml:space="preserve">Acompañamiento Psicosocial a diligencias judiciales </t>
  </si>
  <si>
    <t xml:space="preserve">  A comparecencia </t>
  </si>
  <si>
    <t xml:space="preserve">  A Decanato </t>
  </si>
  <si>
    <t xml:space="preserve">  A declaración </t>
  </si>
  <si>
    <t xml:space="preserve">  A juicio</t>
  </si>
  <si>
    <t xml:space="preserve">  A otros servicios judiciales</t>
  </si>
  <si>
    <t xml:space="preserve">  Al Servicio de Orientación Jurídica (SOJ)</t>
  </si>
  <si>
    <t xml:space="preserve">Colaboración con la Admón. De Justicia </t>
  </si>
  <si>
    <t xml:space="preserve">  Elaboración de informes</t>
  </si>
  <si>
    <t xml:space="preserve">  Escritos medidas de protección </t>
  </si>
  <si>
    <t>III.C. Datos de Atención a víctimas (Servicio de Asistencia a la Víctima)</t>
  </si>
  <si>
    <t>Extranj.
14-15 años</t>
  </si>
  <si>
    <t>III.D. Datos de Asistencia letrada-1 (Turno de Oficio)</t>
  </si>
  <si>
    <t>III.D.1. Datos de Víctimas</t>
  </si>
  <si>
    <t>III.D. Datos de Asistencia letrada-2 (Turno de Oficio)</t>
  </si>
  <si>
    <t>III.D.2. Datos de Intervenciones</t>
  </si>
  <si>
    <t>III.D.3. Datos de Actuaciones</t>
  </si>
  <si>
    <t>III.D.4. Datos de Designaciones</t>
  </si>
  <si>
    <t>III.D.5. Datos sobre el recurso</t>
  </si>
  <si>
    <t>Extranj. 16-17 años</t>
  </si>
  <si>
    <t>III.D. Datos de Asistencia letrada (Turno de Oficio)</t>
  </si>
  <si>
    <t xml:space="preserve">  Escrita</t>
  </si>
  <si>
    <t xml:space="preserve">  A SOJ/CCAA</t>
  </si>
  <si>
    <t>Amorebieta-Etxano</t>
  </si>
  <si>
    <t>Ermua</t>
  </si>
  <si>
    <t>Zeberio</t>
  </si>
  <si>
    <t xml:space="preserve">  Actividad pericial</t>
  </si>
  <si>
    <r>
      <t>Denunciado</t>
    </r>
    <r>
      <rPr>
        <b/>
        <sz val="8"/>
        <rFont val="Arial"/>
        <family val="2"/>
      </rPr>
      <t xml:space="preserve"> Hombre español</t>
    </r>
  </si>
  <si>
    <r>
      <t>Denunciado</t>
    </r>
    <r>
      <rPr>
        <b/>
        <sz val="8"/>
        <rFont val="Arial"/>
        <family val="2"/>
      </rPr>
      <t xml:space="preserve">  Hombre extranjero</t>
    </r>
  </si>
  <si>
    <t>Sin definir</t>
  </si>
  <si>
    <t>De 15 a 17 años</t>
  </si>
  <si>
    <t>Arrasate/Mondragón</t>
  </si>
  <si>
    <t>Dima</t>
  </si>
  <si>
    <t>Eibar</t>
  </si>
  <si>
    <t>Lemoa</t>
  </si>
  <si>
    <t>Mungia</t>
  </si>
  <si>
    <t>Ondarroa</t>
  </si>
  <si>
    <t>Atención telefónica</t>
  </si>
  <si>
    <t>Igorre</t>
  </si>
  <si>
    <t>Muxika</t>
  </si>
  <si>
    <t>Zaldibar</t>
  </si>
  <si>
    <t xml:space="preserve">                   </t>
  </si>
  <si>
    <r>
      <t xml:space="preserve">Tabla 1. </t>
    </r>
    <r>
      <rPr>
        <sz val="10"/>
        <rFont val="Arial"/>
        <family val="2"/>
      </rPr>
      <t>Violencia sobre la mujer. Asuntos penales ingresados por partidos judiciales. Bizkaia. Evolución 2013-2023.</t>
    </r>
  </si>
  <si>
    <r>
      <t xml:space="preserve">Tabla 2. </t>
    </r>
    <r>
      <rPr>
        <sz val="10"/>
        <rFont val="Arial"/>
        <family val="2"/>
      </rPr>
      <t>Violencia sobre la mujer. Asuntos civiles ingresados por partidos judiciales. Bizkaia. Evolución 2013-2023.</t>
    </r>
  </si>
  <si>
    <r>
      <t xml:space="preserve">Tabla 3. </t>
    </r>
    <r>
      <rPr>
        <sz val="10"/>
        <rFont val="Arial"/>
        <family val="2"/>
      </rPr>
      <t>Violencia sobre la mujer. Denuncias y renuncias por partido judicial. Bizkaia. 2023.</t>
    </r>
  </si>
  <si>
    <r>
      <t xml:space="preserve">Tabla 4. </t>
    </r>
    <r>
      <rPr>
        <sz val="10"/>
        <rFont val="Arial"/>
        <family val="2"/>
      </rPr>
      <t>Violencia sobre la mujer. Denuncias recibidas por agente denunciante. Bizkaia. 2023.</t>
    </r>
  </si>
  <si>
    <r>
      <t xml:space="preserve">Tabla 5. </t>
    </r>
    <r>
      <rPr>
        <sz val="10"/>
        <rFont val="Arial"/>
        <family val="2"/>
      </rPr>
      <t>Violencia sobre la mujer. Órdenes de Protección. Bizkaia. 2023.</t>
    </r>
  </si>
  <si>
    <r>
      <t>Tabla 6.</t>
    </r>
    <r>
      <rPr>
        <sz val="10"/>
        <rFont val="Arial"/>
        <family val="2"/>
      </rPr>
      <t xml:space="preserve"> Violencia sobre la mujer. Órdenes de Protección por relación de parentesco o afectividad con la persona agresora. Bizkaia. 2023.</t>
    </r>
  </si>
  <si>
    <r>
      <t xml:space="preserve">Tabla 7. </t>
    </r>
    <r>
      <rPr>
        <sz val="10"/>
        <rFont val="Arial"/>
        <family val="2"/>
      </rPr>
      <t>Violencia sobre la mujer. Ordenes de Protección por partido judicial según nacionalidad víctima/denunciado. Bizkaia. 2023.</t>
    </r>
  </si>
  <si>
    <r>
      <t xml:space="preserve">Tabla 8. </t>
    </r>
    <r>
      <rPr>
        <sz val="10"/>
        <rFont val="Arial"/>
        <family val="2"/>
      </rPr>
      <t>Violencia sobre la mujer. Delitos ingresados por tipo según trimestre. Bizkaia. 2023.</t>
    </r>
  </si>
  <si>
    <r>
      <t xml:space="preserve">Tabla 9. </t>
    </r>
    <r>
      <rPr>
        <sz val="10"/>
        <rFont val="Arial"/>
        <family val="2"/>
      </rPr>
      <t>Violencia sobre la mujer. Resumen por tipos de delitos leves ingresados según trimestre. Bizkaia. 2023.</t>
    </r>
  </si>
  <si>
    <r>
      <t xml:space="preserve">Tabla 10. </t>
    </r>
    <r>
      <rPr>
        <sz val="10"/>
        <rFont val="Arial"/>
        <family val="2"/>
      </rPr>
      <t>Violencia sobre la mujer. Personas enjuiciadas por resolución según nacionalidad. Bizkaia. 2023.</t>
    </r>
  </si>
  <si>
    <r>
      <t xml:space="preserve">Tabla 11. </t>
    </r>
    <r>
      <rPr>
        <sz val="10"/>
        <rFont val="Arial"/>
        <family val="2"/>
      </rPr>
      <t>Violencia sobre la mujer. Terminación de los procedimientos por trimestre según forma (%). Bizkaia. 2023.</t>
    </r>
  </si>
  <si>
    <r>
      <t xml:space="preserve">1.1. </t>
    </r>
    <r>
      <rPr>
        <sz val="9"/>
        <color indexed="18"/>
        <rFont val="Arial"/>
        <family val="2"/>
      </rPr>
      <t xml:space="preserve"> Medidas establecidas. 2023</t>
    </r>
  </si>
  <si>
    <r>
      <t xml:space="preserve">1.2. </t>
    </r>
    <r>
      <rPr>
        <sz val="9"/>
        <color indexed="18"/>
        <rFont val="Arial"/>
        <family val="2"/>
      </rPr>
      <t xml:space="preserve"> Evolución de las medidas establecidas. 2005-2023</t>
    </r>
  </si>
  <si>
    <r>
      <rPr>
        <b/>
        <sz val="10"/>
        <rFont val="Arial"/>
        <family val="2"/>
      </rPr>
      <t xml:space="preserve">Tabla 2. </t>
    </r>
    <r>
      <rPr>
        <sz val="10"/>
        <rFont val="Arial"/>
        <family val="2"/>
      </rPr>
      <t>Violencia sobre la mujer. Menores enjuiciados según existencia de medidas, por edad y nacionalidad. Bizkaia. 2023.</t>
    </r>
  </si>
  <si>
    <r>
      <t>1.1.</t>
    </r>
    <r>
      <rPr>
        <sz val="9"/>
        <color indexed="18"/>
        <rFont val="Arial"/>
        <family val="2"/>
      </rPr>
      <t xml:space="preserve"> Casos atendidos según Orden de Protección a favor de la madre. 2023.</t>
    </r>
  </si>
  <si>
    <r>
      <t>1.2.</t>
    </r>
    <r>
      <rPr>
        <sz val="9"/>
        <color indexed="18"/>
        <rFont val="Arial"/>
        <family val="2"/>
      </rPr>
      <t xml:space="preserve"> Evolución casos atendidos con Orden de Protección a favor de la madre. 2006-2023.</t>
    </r>
  </si>
  <si>
    <r>
      <t xml:space="preserve">1.3. </t>
    </r>
    <r>
      <rPr>
        <sz val="9"/>
        <color indexed="18"/>
        <rFont val="Arial"/>
        <family val="2"/>
      </rPr>
      <t>Menores procedentes de familias con Orden de Protección a favor de la madre por sexo y medida desarrollada. 2023.</t>
    </r>
  </si>
  <si>
    <r>
      <t>2.1.</t>
    </r>
    <r>
      <rPr>
        <sz val="9"/>
        <color indexed="18"/>
        <rFont val="Arial"/>
        <family val="2"/>
      </rPr>
      <t xml:space="preserve"> Casos atendidos según Orden de Protección a favor de la madre.</t>
    </r>
    <r>
      <rPr>
        <sz val="10"/>
        <color indexed="18"/>
        <rFont val="Arial"/>
        <family val="2"/>
      </rPr>
      <t xml:space="preserve"> </t>
    </r>
    <r>
      <rPr>
        <sz val="9"/>
        <color indexed="18"/>
        <rFont val="Arial"/>
        <family val="2"/>
      </rPr>
      <t>2023.</t>
    </r>
  </si>
  <si>
    <r>
      <t xml:space="preserve">2.2. </t>
    </r>
    <r>
      <rPr>
        <sz val="9"/>
        <color indexed="18"/>
        <rFont val="Arial"/>
        <family val="2"/>
      </rPr>
      <t xml:space="preserve">Evolución casos atendidos con Orden de Protección a favor de la madre. 2010-2023. </t>
    </r>
  </si>
  <si>
    <r>
      <t xml:space="preserve">2.3. </t>
    </r>
    <r>
      <rPr>
        <sz val="9"/>
        <color indexed="18"/>
        <rFont val="Arial"/>
        <family val="2"/>
      </rPr>
      <t>Menores procedentes de familias con Orden de Protección a favor de la madre por sexo y medida desarrollada. 2023.</t>
    </r>
  </si>
  <si>
    <r>
      <t>Tabla 1</t>
    </r>
    <r>
      <rPr>
        <sz val="10"/>
        <rFont val="Arial"/>
        <family val="2"/>
      </rPr>
      <t>. Servicio de Asistencia Jurídica y Turno de Oficio para Víctimas de Violencia Doméstica y/o Agresiones Sexuales. Víctimas atendidas por edad, sexo y nacionalidad. Bizkaia. 2023.</t>
    </r>
  </si>
  <si>
    <r>
      <t xml:space="preserve">Tabla 1. </t>
    </r>
    <r>
      <rPr>
        <sz val="10"/>
        <rFont val="Arial"/>
        <family val="2"/>
      </rPr>
      <t>Servicio de Asistencia Jurídica y Turno de Oficio para Víctimas de Violencia Doméstica y/o Agresiones Sexuales. Motivo de intervención por sexo. Bizkaia. 2023.</t>
    </r>
  </si>
  <si>
    <r>
      <t xml:space="preserve">Tabla 2. </t>
    </r>
    <r>
      <rPr>
        <sz val="10"/>
        <rFont val="Arial"/>
        <family val="2"/>
      </rPr>
      <t>Servicio de Asistencia Jurídica y Turno de Oficio para Víctimas de Violencia Doméstica y/o Agresiones Sexuales. Número de llamadas de particulares recibidas por sexo. Bizkaia. 2023.</t>
    </r>
  </si>
  <si>
    <r>
      <t xml:space="preserve">Tabla 3. </t>
    </r>
    <r>
      <rPr>
        <sz val="10"/>
        <rFont val="Arial"/>
        <family val="2"/>
      </rPr>
      <t>Servicio de Asistencia Jurídica y Turno de Oficio para Víctimas de Violencia Doméstica y/o Agresiones Sexuales. Número de intervenciones por sexo e instancia de procedencia. Bizkaia. 2023.</t>
    </r>
  </si>
  <si>
    <r>
      <t xml:space="preserve">Tabla 4. </t>
    </r>
    <r>
      <rPr>
        <sz val="10"/>
        <rFont val="Arial"/>
        <family val="2"/>
      </rPr>
      <t>Servicio de Asistencia Jurídica y Turno de Oficio para Víctimas de Violencia Doméstica y/o Agresiones Sexuales. Tipo de Intervención por sexo. Bizkaia. 2023.</t>
    </r>
  </si>
  <si>
    <r>
      <t xml:space="preserve">Tabla 5. </t>
    </r>
    <r>
      <rPr>
        <sz val="10"/>
        <rFont val="Arial"/>
        <family val="2"/>
      </rPr>
      <t>Servicio de Asistencia Jurídica y Turno de Oficio para Víctimas de Violencia Doméstica y/o Agresiones Sexuales. Número de intervenciones por sexo y partido judicial. Bizkaia. 2023.</t>
    </r>
  </si>
  <si>
    <r>
      <t xml:space="preserve">Tabla 1. </t>
    </r>
    <r>
      <rPr>
        <sz val="10"/>
        <rFont val="Arial"/>
        <family val="2"/>
      </rPr>
      <t>Servicio de Asistencia Jurídica y Turno de Oficio para Víctimas de Violencia Doméstica y/o Agresiones Sexuales. Tipo de actuación por sexo. Bizkaia. 2023.</t>
    </r>
  </si>
  <si>
    <r>
      <t xml:space="preserve">Tabla 2. </t>
    </r>
    <r>
      <rPr>
        <sz val="10"/>
        <rFont val="Arial"/>
        <family val="2"/>
      </rPr>
      <t>Servicio de Asistencia Jurídica y Turno de Oficio para Víctimas de Violencia Doméstica y/o Agresiones Sexuales. Características de la actuación por sexo. Bizkaia. 2023.</t>
    </r>
  </si>
  <si>
    <r>
      <t xml:space="preserve">Tabla 3. </t>
    </r>
    <r>
      <rPr>
        <sz val="10"/>
        <rFont val="Arial"/>
        <family val="2"/>
      </rPr>
      <t>Servicio de Asistencia Jurídica y Turno de Oficio para Victimas de Violencia Doméstica y/o Agresiones Sexuales. Otras actuaciones por sexo. Bizkaia. 2023.</t>
    </r>
  </si>
  <si>
    <r>
      <t xml:space="preserve">Tabla 1. </t>
    </r>
    <r>
      <rPr>
        <sz val="10"/>
        <rFont val="Arial"/>
        <family val="2"/>
      </rPr>
      <t>Servicio de Asistencia Jurídica y Turno de Oficio para Víctimas de Violencia Doméstica y/o Agresiones Sexuales. Número de designaciones. Bizkaia. 2023.</t>
    </r>
  </si>
  <si>
    <r>
      <t xml:space="preserve">Tabla 1. </t>
    </r>
    <r>
      <rPr>
        <sz val="10"/>
        <rFont val="Arial"/>
        <family val="2"/>
      </rPr>
      <t>Servicio de Asistencia Jurídica y Turno de Oficio para Víctimas de Violencia Doméstica y/o Agresiones Sexuales. Número de letrados y letradas por sexo. Bizkaia. 2023.</t>
    </r>
  </si>
  <si>
    <r>
      <t xml:space="preserve">1.1. </t>
    </r>
    <r>
      <rPr>
        <u/>
        <sz val="9"/>
        <rFont val="Arial"/>
        <family val="2"/>
      </rPr>
      <t>Medidas establecidas. 2023.</t>
    </r>
  </si>
  <si>
    <r>
      <t xml:space="preserve">1.2. </t>
    </r>
    <r>
      <rPr>
        <u/>
        <sz val="9"/>
        <rFont val="Arial"/>
        <family val="2"/>
      </rPr>
      <t>Evolución de las medidas establecidas. 2005-2023.</t>
    </r>
  </si>
  <si>
    <t>Artea</t>
  </si>
  <si>
    <t>Atxondo</t>
  </si>
  <si>
    <t>Elgeta</t>
  </si>
  <si>
    <t>Elorrio</t>
  </si>
  <si>
    <t>Etxebarri</t>
  </si>
  <si>
    <t>Mutriku</t>
  </si>
  <si>
    <t xml:space="preserve">Otxandio </t>
  </si>
  <si>
    <t>Sukarrieta</t>
  </si>
  <si>
    <r>
      <t xml:space="preserve">1.1. </t>
    </r>
    <r>
      <rPr>
        <u/>
        <sz val="9"/>
        <rFont val="Arial"/>
        <family val="2"/>
      </rPr>
      <t>Casos atendidos según Orden de Protección a favor de la madre. 2023</t>
    </r>
  </si>
  <si>
    <t>PEF GESTIÓN AYTO. PORTUGALETE 2023</t>
  </si>
  <si>
    <r>
      <t xml:space="preserve">1.2. </t>
    </r>
    <r>
      <rPr>
        <u/>
        <sz val="9"/>
        <rFont val="Arial"/>
        <family val="2"/>
      </rPr>
      <t>Evolución casos atendidos con Orden de Protección a favor de la madre. 2006-2023</t>
    </r>
  </si>
  <si>
    <t>desarrollada. 2023</t>
  </si>
  <si>
    <r>
      <t>2.1.</t>
    </r>
    <r>
      <rPr>
        <u/>
        <sz val="9"/>
        <rFont val="Arial"/>
        <family val="2"/>
      </rPr>
      <t xml:space="preserve"> Casos atendidos según Orden de Protección a favor de la madre. 2023</t>
    </r>
  </si>
  <si>
    <t>PEF GESTIÓN AYTO. BARAKALDO 2023</t>
  </si>
  <si>
    <r>
      <t xml:space="preserve">2.2. </t>
    </r>
    <r>
      <rPr>
        <u/>
        <sz val="9"/>
        <rFont val="Arial"/>
        <family val="2"/>
      </rPr>
      <t>Evolución casos atendidos con Orden de Protección a favor de la madre. 2010-2023</t>
    </r>
  </si>
  <si>
    <r>
      <rPr>
        <b/>
        <sz val="9"/>
        <rFont val="Arial"/>
        <family val="2"/>
      </rPr>
      <t xml:space="preserve"> </t>
    </r>
    <r>
      <rPr>
        <b/>
        <u/>
        <sz val="9"/>
        <rFont val="Arial"/>
        <family val="2"/>
      </rPr>
      <t>Víctima</t>
    </r>
    <r>
      <rPr>
        <b/>
        <sz val="9"/>
        <rFont val="Arial"/>
        <family val="2"/>
      </rPr>
      <t xml:space="preserve">   Mujer española </t>
    </r>
  </si>
  <si>
    <r>
      <rPr>
        <b/>
        <sz val="9"/>
        <rFont val="Arial"/>
        <family val="2"/>
      </rPr>
      <t xml:space="preserve">  </t>
    </r>
    <r>
      <rPr>
        <b/>
        <u/>
        <sz val="9"/>
        <rFont val="Arial"/>
        <family val="2"/>
      </rPr>
      <t>Víctima</t>
    </r>
    <r>
      <rPr>
        <b/>
        <sz val="9"/>
        <rFont val="Arial"/>
        <family val="2"/>
      </rPr>
      <t xml:space="preserve">   Mujer extranjera</t>
    </r>
  </si>
  <si>
    <r>
      <t>1.2.</t>
    </r>
    <r>
      <rPr>
        <u/>
        <sz val="9"/>
        <rFont val="Arial"/>
        <family val="2"/>
      </rPr>
      <t xml:space="preserve"> Por antigüedad del caso (nuevo/anterior). 2023</t>
    </r>
    <r>
      <rPr>
        <sz val="9"/>
        <rFont val="Arial"/>
        <family val="2"/>
      </rPr>
      <t>.</t>
    </r>
  </si>
  <si>
    <r>
      <t xml:space="preserve">2.1. </t>
    </r>
    <r>
      <rPr>
        <u/>
        <sz val="9"/>
        <rFont val="Arial"/>
        <family val="2"/>
      </rPr>
      <t>Casos atendidos por sexo y por antigüedad del caso. 2023</t>
    </r>
    <r>
      <rPr>
        <sz val="9"/>
        <rFont val="Arial"/>
        <family val="2"/>
      </rPr>
      <t>.</t>
    </r>
  </si>
  <si>
    <r>
      <t xml:space="preserve">2.2. </t>
    </r>
    <r>
      <rPr>
        <u/>
        <sz val="9"/>
        <rFont val="Arial"/>
        <family val="2"/>
      </rPr>
      <t>Casos atendidos por sexo y edad. 2023</t>
    </r>
    <r>
      <rPr>
        <sz val="9"/>
        <rFont val="Arial"/>
        <family val="2"/>
      </rPr>
      <t>.</t>
    </r>
  </si>
  <si>
    <r>
      <t>2.3.</t>
    </r>
    <r>
      <rPr>
        <u/>
        <sz val="9"/>
        <rFont val="Arial"/>
        <family val="2"/>
      </rPr>
      <t xml:space="preserve"> Casos atendidos por sexo y municipio de residencia. 2023</t>
    </r>
    <r>
      <rPr>
        <sz val="9"/>
        <rFont val="Arial"/>
        <family val="2"/>
      </rPr>
      <t>.</t>
    </r>
  </si>
  <si>
    <r>
      <t xml:space="preserve">2.4. </t>
    </r>
    <r>
      <rPr>
        <u/>
        <sz val="9"/>
        <rFont val="Arial"/>
        <family val="2"/>
      </rPr>
      <t>Casos atendidos por sexo y medida desarrollada. 2023</t>
    </r>
    <r>
      <rPr>
        <sz val="9"/>
        <rFont val="Arial"/>
        <family val="2"/>
      </rPr>
      <t>.</t>
    </r>
  </si>
  <si>
    <r>
      <t>1.1.</t>
    </r>
    <r>
      <rPr>
        <u/>
        <sz val="9"/>
        <rFont val="Arial"/>
        <family val="2"/>
      </rPr>
      <t xml:space="preserve"> Evolución de casos 2005-2023</t>
    </r>
    <r>
      <rPr>
        <sz val="9"/>
        <rFont val="Arial"/>
        <family val="2"/>
      </rPr>
      <t>.</t>
    </r>
  </si>
  <si>
    <t xml:space="preserve">  Con Lanbide</t>
  </si>
  <si>
    <t xml:space="preserve">  A organización asistencial privada</t>
  </si>
  <si>
    <t xml:space="preserve">  Con SRJ</t>
  </si>
  <si>
    <t xml:space="preserve">  Preparación a juicio</t>
  </si>
  <si>
    <t xml:space="preserve">  Defensoría judicial</t>
  </si>
  <si>
    <t>N.º mujeres</t>
  </si>
  <si>
    <r>
      <t>1.1.</t>
    </r>
    <r>
      <rPr>
        <sz val="9"/>
        <color indexed="18"/>
        <rFont val="Arial"/>
        <family val="2"/>
      </rPr>
      <t xml:space="preserve"> Evolución de casos 2005-2023.</t>
    </r>
  </si>
  <si>
    <r>
      <t>1.2.</t>
    </r>
    <r>
      <rPr>
        <sz val="9"/>
        <color indexed="18"/>
        <rFont val="Arial"/>
        <family val="2"/>
      </rPr>
      <t xml:space="preserve"> Por antigüedad del caso (nuevo/anterior). 2023.</t>
    </r>
  </si>
  <si>
    <r>
      <t>2.1.</t>
    </r>
    <r>
      <rPr>
        <sz val="9"/>
        <color indexed="18"/>
        <rFont val="Arial"/>
        <family val="2"/>
      </rPr>
      <t xml:space="preserve"> Casos atendidos por sexo y por antigüedad del caso. 2023.</t>
    </r>
  </si>
  <si>
    <r>
      <t>2.2.</t>
    </r>
    <r>
      <rPr>
        <sz val="9"/>
        <color indexed="18"/>
        <rFont val="Arial"/>
        <family val="2"/>
      </rPr>
      <t xml:space="preserve"> Casos atendidos por sexo y edad. 2023.</t>
    </r>
  </si>
  <si>
    <r>
      <t>2.3.</t>
    </r>
    <r>
      <rPr>
        <sz val="9"/>
        <color indexed="18"/>
        <rFont val="Arial"/>
        <family val="2"/>
      </rPr>
      <t xml:space="preserve"> Casos atendidos por sexo y municipio de residencia. 2023.</t>
    </r>
  </si>
  <si>
    <r>
      <rPr>
        <b/>
        <sz val="9"/>
        <color indexed="18"/>
        <rFont val="Arial"/>
        <family val="2"/>
      </rPr>
      <t xml:space="preserve">2.4. </t>
    </r>
    <r>
      <rPr>
        <sz val="9"/>
        <color indexed="18"/>
        <rFont val="Arial"/>
        <family val="2"/>
      </rPr>
      <t>Casos atendidos por sexo y medida desarrollada. 2023.</t>
    </r>
  </si>
  <si>
    <t>Fuente: Departamento de Justicia y Derechos Humanos. Gobierno Vasco.</t>
  </si>
  <si>
    <t>Departamento de Justicia y Derechos Humanos. Gobierno Vasco (desde 2016)</t>
  </si>
  <si>
    <t>Departamento de Justicia y Derechos Humanos. Gobierno Vasco (desde 2016).</t>
  </si>
  <si>
    <t>Fuente: Servicio de Asistencia a la Víctima. Departamento de Justicia y Derechos Humanos. Gobierno Vasco.</t>
  </si>
  <si>
    <t>Comunicaciones por excarcelación</t>
  </si>
  <si>
    <t>Sentencia condenato-ria</t>
  </si>
  <si>
    <r>
      <t xml:space="preserve">Tabla 1. </t>
    </r>
    <r>
      <rPr>
        <sz val="10"/>
        <rFont val="Arial"/>
        <family val="2"/>
      </rPr>
      <t>SAV. Número de personas atendidas por sexo. Bizkaia. 2023.</t>
    </r>
  </si>
  <si>
    <r>
      <t xml:space="preserve">Tabla 2. </t>
    </r>
    <r>
      <rPr>
        <sz val="10"/>
        <rFont val="Arial"/>
        <family val="2"/>
      </rPr>
      <t>SAV. Número de mujeres atendidas por tipo de caso. Bizkaia. 2023.</t>
    </r>
  </si>
  <si>
    <r>
      <t xml:space="preserve">Tabla 3. </t>
    </r>
    <r>
      <rPr>
        <sz val="10"/>
        <rFont val="Arial"/>
        <family val="2"/>
      </rPr>
      <t>SAV. Número expedientes de mujeres por motivo de asistencia. Bizkaia. 2023.</t>
    </r>
  </si>
  <si>
    <t xml:space="preserve">  Con la Admón. Foral </t>
  </si>
  <si>
    <t xml:space="preserve">  A la Admón. Foral </t>
  </si>
  <si>
    <r>
      <t>Tabla 4.</t>
    </r>
    <r>
      <rPr>
        <sz val="10"/>
        <rFont val="Arial"/>
        <family val="2"/>
      </rPr>
      <t xml:space="preserve"> SAV. Número de atenciones a mujeres realizadas por tipo de atención. Bizkaia.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</si>
</sst>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General\ "/>
    <numFmt numFmtId="165" formatCode="\ @"/>
    <numFmt numFmtId="166" formatCode="#,##0\ "/>
    <numFmt numFmtId="167" formatCode="\ General\ "/>
    <numFmt numFmtId="168" formatCode="0.0%"/>
    <numFmt numFmtId="169" formatCode="0\ "/>
    <numFmt numFmtId="170" formatCode="0.0\ &quot;% &quot;"/>
    <numFmt numFmtId="171" formatCode="0.0\ "/>
    <numFmt numFmtId="172" formatCode="_-* #,##0.00\ [$€]_-;\-* #,##0.00\ [$€]_-;_-* &quot;-&quot;??\ [$€]_-;_-@_-"/>
    <numFmt numFmtId="173" formatCode="0&quot;      &quot;"/>
    <numFmt numFmtId="174" formatCode="0.00\ "/>
    <numFmt numFmtId="175" formatCode="0&quot;     &quot;"/>
    <numFmt numFmtId="176" formatCode="#,##0.0\ "/>
    <numFmt numFmtId="177" formatCode="0.0%\ "/>
  </numFmts>
  <fonts count="79" x14ac:knownFonts="1">
    <font>
      <sz val="10"/>
      <name val="Arial"/>
    </font>
    <font>
      <sz val="10"/>
      <name val="Arial"/>
      <family val="2"/>
    </font>
    <font>
      <u/>
      <sz val="10"/>
      <color indexed="12"/>
      <name val="Arial"/>
      <family val="2"/>
    </font>
    <font>
      <sz val="9"/>
      <name val="Arial"/>
      <family val="2"/>
    </font>
    <font>
      <b/>
      <u/>
      <sz val="10"/>
      <color indexed="62"/>
      <name val="Arial"/>
      <family val="2"/>
    </font>
    <font>
      <b/>
      <sz val="12"/>
      <name val="Arial"/>
      <family val="2"/>
    </font>
    <font>
      <b/>
      <sz val="12"/>
      <color indexed="62"/>
      <name val="Arial"/>
      <family val="2"/>
    </font>
    <font>
      <sz val="10"/>
      <name val="Arial"/>
      <family val="2"/>
    </font>
    <font>
      <b/>
      <sz val="10"/>
      <name val="Arial"/>
      <family val="2"/>
    </font>
    <font>
      <b/>
      <sz val="9"/>
      <name val="Arial"/>
      <family val="2"/>
    </font>
    <font>
      <i/>
      <sz val="8"/>
      <name val="Arial"/>
      <family val="2"/>
    </font>
    <font>
      <sz val="8"/>
      <name val="Arial"/>
      <family val="2"/>
    </font>
    <font>
      <sz val="8"/>
      <name val="Arial"/>
      <family val="2"/>
    </font>
    <font>
      <sz val="9"/>
      <name val="Arial"/>
      <family val="2"/>
    </font>
    <font>
      <b/>
      <sz val="8"/>
      <name val="Arial"/>
      <family val="2"/>
    </font>
    <font>
      <sz val="9"/>
      <color indexed="16"/>
      <name val="Arial"/>
      <family val="2"/>
    </font>
    <font>
      <b/>
      <sz val="9"/>
      <color indexed="16"/>
      <name val="Arial"/>
      <family val="2"/>
    </font>
    <font>
      <b/>
      <sz val="12"/>
      <color indexed="10"/>
      <name val="Arial"/>
      <family val="2"/>
    </font>
    <font>
      <b/>
      <sz val="11"/>
      <color indexed="18"/>
      <name val="Arial"/>
      <family val="2"/>
    </font>
    <font>
      <b/>
      <sz val="9"/>
      <color indexed="10"/>
      <name val="arial"/>
      <family val="2"/>
    </font>
    <font>
      <b/>
      <vertAlign val="superscript"/>
      <sz val="9"/>
      <name val="Arial"/>
      <family val="2"/>
    </font>
    <font>
      <i/>
      <sz val="9"/>
      <color indexed="16"/>
      <name val="Arial"/>
      <family val="2"/>
    </font>
    <font>
      <sz val="9"/>
      <color indexed="18"/>
      <name val="Arial"/>
      <family val="2"/>
    </font>
    <font>
      <sz val="9"/>
      <color indexed="58"/>
      <name val="Arial"/>
      <family val="2"/>
    </font>
    <font>
      <b/>
      <sz val="10"/>
      <name val="Arial"/>
      <family val="2"/>
    </font>
    <font>
      <b/>
      <sz val="9"/>
      <color indexed="18"/>
      <name val="Arial"/>
      <family val="2"/>
    </font>
    <font>
      <b/>
      <sz val="9"/>
      <color indexed="58"/>
      <name val="Arial"/>
      <family val="2"/>
    </font>
    <font>
      <b/>
      <u/>
      <sz val="9"/>
      <name val="Arial"/>
      <family val="2"/>
    </font>
    <font>
      <sz val="9"/>
      <color indexed="10"/>
      <name val="Arial"/>
      <family val="2"/>
    </font>
    <font>
      <b/>
      <sz val="9"/>
      <color indexed="12"/>
      <name val="Arial"/>
      <family val="2"/>
    </font>
    <font>
      <sz val="9"/>
      <color indexed="12"/>
      <name val="Arial"/>
      <family val="2"/>
    </font>
    <font>
      <b/>
      <sz val="9"/>
      <color indexed="12"/>
      <name val="Arial"/>
      <family val="2"/>
    </font>
    <font>
      <sz val="10"/>
      <color indexed="10"/>
      <name val="Arial"/>
      <family val="2"/>
    </font>
    <font>
      <b/>
      <sz val="9"/>
      <name val="Arial"/>
      <family val="2"/>
    </font>
    <font>
      <u/>
      <sz val="9"/>
      <name val="Arial"/>
      <family val="2"/>
    </font>
    <font>
      <sz val="9"/>
      <color indexed="18"/>
      <name val="Arial"/>
      <family val="2"/>
    </font>
    <font>
      <sz val="8"/>
      <name val="MS Sans Serif"/>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6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2"/>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u/>
      <sz val="10"/>
      <color indexed="12"/>
      <name val="Arial"/>
      <family val="2"/>
    </font>
    <font>
      <sz val="10"/>
      <name val="Courier"/>
      <family val="3"/>
    </font>
    <font>
      <sz val="9"/>
      <name val="Arial"/>
      <family val="2"/>
    </font>
    <font>
      <b/>
      <sz val="12"/>
      <color indexed="62"/>
      <name val="Arial"/>
      <family val="2"/>
    </font>
    <font>
      <b/>
      <sz val="10"/>
      <color indexed="53"/>
      <name val="Arial"/>
      <family val="2"/>
    </font>
    <font>
      <b/>
      <sz val="10"/>
      <color indexed="16"/>
      <name val="Arial"/>
      <family val="2"/>
    </font>
    <font>
      <i/>
      <sz val="9"/>
      <color indexed="60"/>
      <name val="Arial"/>
      <family val="2"/>
    </font>
    <font>
      <i/>
      <sz val="8"/>
      <color indexed="16"/>
      <name val="Arial"/>
      <family val="2"/>
    </font>
    <font>
      <i/>
      <sz val="9"/>
      <color rgb="FF800000"/>
      <name val="Arial"/>
      <family val="2"/>
    </font>
    <font>
      <sz val="9"/>
      <color indexed="10"/>
      <name val="Arial"/>
      <family val="2"/>
    </font>
    <font>
      <i/>
      <sz val="9"/>
      <name val="Arial"/>
      <family val="2"/>
    </font>
    <font>
      <i/>
      <sz val="8"/>
      <color indexed="60"/>
      <name val="Arial"/>
      <family val="2"/>
    </font>
    <font>
      <b/>
      <sz val="8"/>
      <color indexed="10"/>
      <name val="Arial"/>
      <family val="2"/>
    </font>
    <font>
      <i/>
      <sz val="8"/>
      <color indexed="20"/>
      <name val="arial"/>
      <family val="2"/>
    </font>
    <font>
      <sz val="8"/>
      <color indexed="62"/>
      <name val="Arial"/>
      <family val="2"/>
    </font>
    <font>
      <sz val="10"/>
      <color indexed="18"/>
      <name val="Arial"/>
      <family val="2"/>
    </font>
    <font>
      <u/>
      <sz val="8"/>
      <name val="Arial"/>
      <family val="2"/>
    </font>
    <font>
      <b/>
      <i/>
      <sz val="8"/>
      <color indexed="16"/>
      <name val="Arial"/>
      <family val="2"/>
    </font>
    <font>
      <b/>
      <i/>
      <sz val="9"/>
      <color indexed="16"/>
      <name val="Arial"/>
      <family val="2"/>
    </font>
    <font>
      <b/>
      <i/>
      <sz val="9"/>
      <name val="Arial"/>
      <family val="2"/>
    </font>
    <font>
      <sz val="8"/>
      <color indexed="10"/>
      <name val="Arial"/>
      <family val="2"/>
    </font>
    <font>
      <b/>
      <u/>
      <sz val="8"/>
      <name val="Arial"/>
      <family val="2"/>
    </font>
    <font>
      <b/>
      <sz val="11"/>
      <color rgb="FF000080"/>
      <name val="Arial"/>
      <family val="2"/>
    </font>
    <font>
      <u/>
      <sz val="10"/>
      <color theme="10"/>
      <name val="Arial"/>
      <family val="2"/>
    </font>
    <font>
      <sz val="10"/>
      <color theme="1"/>
      <name val="Verdana"/>
      <family val="2"/>
    </font>
  </fonts>
  <fills count="24">
    <fill>
      <patternFill patternType="none"/>
    </fill>
    <fill>
      <patternFill patternType="gray125"/>
    </fill>
    <fill>
      <patternFill patternType="solid">
        <fgColor indexed="55"/>
      </patternFill>
    </fill>
    <fill>
      <patternFill patternType="solid">
        <fgColor indexed="47"/>
      </patternFill>
    </fill>
    <fill>
      <patternFill patternType="solid">
        <fgColor indexed="26"/>
      </patternFill>
    </fill>
    <fill>
      <patternFill patternType="solid">
        <fgColor indexed="27"/>
      </patternFill>
    </fill>
    <fill>
      <patternFill patternType="solid">
        <fgColor indexed="41"/>
      </patternFill>
    </fill>
    <fill>
      <patternFill patternType="solid">
        <fgColor indexed="29"/>
      </patternFill>
    </fill>
    <fill>
      <patternFill patternType="solid">
        <fgColor indexed="43"/>
      </patternFill>
    </fill>
    <fill>
      <patternFill patternType="solid">
        <fgColor indexed="44"/>
      </patternFill>
    </fill>
    <fill>
      <patternFill patternType="solid">
        <fgColor indexed="23"/>
      </patternFill>
    </fill>
    <fill>
      <patternFill patternType="solid">
        <fgColor indexed="49"/>
      </patternFill>
    </fill>
    <fill>
      <patternFill patternType="solid">
        <fgColor indexed="42"/>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44"/>
        <bgColor indexed="64"/>
      </patternFill>
    </fill>
    <fill>
      <patternFill patternType="solid">
        <fgColor indexed="55"/>
        <bgColor indexed="64"/>
      </patternFill>
    </fill>
    <fill>
      <patternFill patternType="solid">
        <fgColor indexed="23"/>
        <bgColor indexed="64"/>
      </patternFill>
    </fill>
    <fill>
      <patternFill patternType="solid">
        <fgColor theme="0" tint="-0.34998626667073579"/>
        <bgColor indexed="64"/>
      </patternFill>
    </fill>
    <fill>
      <patternFill patternType="solid">
        <fgColor rgb="FFB2B2B2"/>
        <bgColor indexed="64"/>
      </patternFill>
    </fill>
  </fills>
  <borders count="76">
    <border>
      <left/>
      <right/>
      <top/>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1"/>
      </bottom>
      <diagonal/>
    </border>
    <border>
      <left/>
      <right/>
      <top/>
      <bottom style="medium">
        <color indexed="41"/>
      </bottom>
      <diagonal/>
    </border>
    <border>
      <left/>
      <right/>
      <top style="thin">
        <color indexed="41"/>
      </top>
      <bottom style="double">
        <color indexed="41"/>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22"/>
      </bottom>
      <diagonal/>
    </border>
    <border>
      <left style="thin">
        <color indexed="64"/>
      </left>
      <right style="thin">
        <color indexed="64"/>
      </right>
      <top/>
      <bottom style="hair">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right style="thin">
        <color indexed="64"/>
      </right>
      <top style="hair">
        <color indexed="22"/>
      </top>
      <bottom style="hair">
        <color indexed="22"/>
      </bottom>
      <diagonal/>
    </border>
    <border>
      <left style="thin">
        <color indexed="64"/>
      </left>
      <right/>
      <top style="hair">
        <color indexed="22"/>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22"/>
      </bottom>
      <diagonal/>
    </border>
    <border>
      <left/>
      <right/>
      <top style="thin">
        <color indexed="64"/>
      </top>
      <bottom style="hair">
        <color indexed="22"/>
      </bottom>
      <diagonal/>
    </border>
    <border>
      <left/>
      <right/>
      <top style="hair">
        <color indexed="22"/>
      </top>
      <bottom style="thin">
        <color indexed="64"/>
      </bottom>
      <diagonal/>
    </border>
    <border>
      <left/>
      <right/>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right style="thin">
        <color indexed="64"/>
      </right>
      <top style="thin">
        <color indexed="64"/>
      </top>
      <bottom style="hair">
        <color indexed="22"/>
      </bottom>
      <diagonal/>
    </border>
    <border>
      <left/>
      <right style="thin">
        <color indexed="64"/>
      </right>
      <top style="hair">
        <color indexed="22"/>
      </top>
      <bottom style="thin">
        <color indexed="64"/>
      </bottom>
      <diagonal/>
    </border>
    <border>
      <left/>
      <right/>
      <top style="hair">
        <color indexed="22"/>
      </top>
      <bottom/>
      <diagonal/>
    </border>
    <border>
      <left style="thin">
        <color indexed="64"/>
      </left>
      <right style="thin">
        <color indexed="64"/>
      </right>
      <top style="hair">
        <color indexed="22"/>
      </top>
      <bottom/>
      <diagonal/>
    </border>
    <border>
      <left/>
      <right/>
      <top style="hair">
        <color indexed="64"/>
      </top>
      <bottom style="hair">
        <color indexed="64"/>
      </bottom>
      <diagonal/>
    </border>
    <border>
      <left/>
      <right/>
      <top style="thin">
        <color indexed="64"/>
      </top>
      <bottom style="hair">
        <color indexed="64"/>
      </bottom>
      <diagonal/>
    </border>
    <border>
      <left style="thin">
        <color indexed="64"/>
      </left>
      <right/>
      <top style="hair">
        <color rgb="FF808080"/>
      </top>
      <bottom style="hair">
        <color rgb="FF808080"/>
      </bottom>
      <diagonal/>
    </border>
    <border>
      <left/>
      <right/>
      <top style="hair">
        <color rgb="FF808080"/>
      </top>
      <bottom style="hair">
        <color rgb="FF808080"/>
      </bottom>
      <diagonal/>
    </border>
    <border>
      <left/>
      <right style="thin">
        <color indexed="64"/>
      </right>
      <top style="hair">
        <color rgb="FF808080"/>
      </top>
      <bottom style="hair">
        <color rgb="FF808080"/>
      </bottom>
      <diagonal/>
    </border>
    <border>
      <left style="thin">
        <color indexed="64"/>
      </left>
      <right style="thin">
        <color indexed="64"/>
      </right>
      <top style="hair">
        <color rgb="FF808080"/>
      </top>
      <bottom style="hair">
        <color rgb="FF808080"/>
      </bottom>
      <diagonal/>
    </border>
    <border>
      <left/>
      <right style="thin">
        <color indexed="64"/>
      </right>
      <top style="hair">
        <color rgb="FF808080"/>
      </top>
      <bottom style="thin">
        <color indexed="64"/>
      </bottom>
      <diagonal/>
    </border>
    <border>
      <left style="thin">
        <color indexed="64"/>
      </left>
      <right style="thin">
        <color indexed="64"/>
      </right>
      <top style="hair">
        <color rgb="FF808080"/>
      </top>
      <bottom style="thin">
        <color indexed="64"/>
      </bottom>
      <diagonal/>
    </border>
    <border>
      <left/>
      <right style="thin">
        <color theme="1"/>
      </right>
      <top style="thin">
        <color indexed="64"/>
      </top>
      <bottom style="thin">
        <color indexed="64"/>
      </bottom>
      <diagonal/>
    </border>
    <border>
      <left style="thin">
        <color indexed="64"/>
      </left>
      <right/>
      <top style="hair">
        <color indexed="22"/>
      </top>
      <bottom/>
      <diagonal/>
    </border>
    <border>
      <left/>
      <right style="thin">
        <color indexed="64"/>
      </right>
      <top style="hair">
        <color rgb="FF808080"/>
      </top>
      <bottom/>
      <diagonal/>
    </border>
    <border>
      <left style="thin">
        <color indexed="64"/>
      </left>
      <right style="thin">
        <color indexed="64"/>
      </right>
      <top style="hair">
        <color rgb="FF808080"/>
      </top>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22"/>
      </top>
      <bottom style="hair">
        <color theme="0" tint="-0.499984740745262"/>
      </bottom>
      <diagonal/>
    </border>
    <border>
      <left style="thin">
        <color indexed="64"/>
      </left>
      <right/>
      <top style="hair">
        <color indexed="22"/>
      </top>
      <bottom style="hair">
        <color theme="0" tint="-0.499984740745262"/>
      </bottom>
      <diagonal/>
    </border>
    <border>
      <left/>
      <right/>
      <top style="hair">
        <color indexed="22"/>
      </top>
      <bottom style="hair">
        <color theme="0" tint="-0.499984740745262"/>
      </bottom>
      <diagonal/>
    </border>
    <border>
      <left style="thin">
        <color indexed="64"/>
      </left>
      <right style="thin">
        <color indexed="64"/>
      </right>
      <top style="thin">
        <color indexed="64"/>
      </top>
      <bottom style="hair">
        <color theme="0" tint="-0.499984740745262"/>
      </bottom>
      <diagonal/>
    </border>
    <border>
      <left style="thin">
        <color indexed="64"/>
      </left>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style="thin">
        <color indexed="64"/>
      </left>
      <right/>
      <top style="hair">
        <color theme="0" tint="-0.499984740745262"/>
      </top>
      <bottom style="hair">
        <color theme="0" tint="-0.499984740745262"/>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style="hair">
        <color indexed="22"/>
      </bottom>
      <diagonal/>
    </border>
    <border>
      <left style="thin">
        <color indexed="64"/>
      </left>
      <right/>
      <top style="hair">
        <color indexed="22"/>
      </top>
      <bottom style="hair">
        <color indexed="64"/>
      </bottom>
      <diagonal/>
    </border>
    <border>
      <left/>
      <right/>
      <top style="hair">
        <color indexed="22"/>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theme="0" tint="-0.499984740745262"/>
      </top>
      <bottom/>
      <diagonal/>
    </border>
    <border>
      <left style="thin">
        <color indexed="64"/>
      </left>
      <right/>
      <top style="hair">
        <color rgb="FF808080"/>
      </top>
      <bottom style="thin">
        <color indexed="64"/>
      </bottom>
      <diagonal/>
    </border>
    <border>
      <left/>
      <right/>
      <top style="hair">
        <color rgb="FF808080"/>
      </top>
      <bottom style="thin">
        <color indexed="64"/>
      </bottom>
      <diagonal/>
    </border>
  </borders>
  <cellStyleXfs count="57">
    <xf numFmtId="0" fontId="0" fillId="0" borderId="0"/>
    <xf numFmtId="0" fontId="37" fillId="2"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2" borderId="0" applyNumberFormat="0" applyBorder="0" applyAlignment="0" applyProtection="0"/>
    <xf numFmtId="0" fontId="37" fillId="5" borderId="0" applyNumberFormat="0" applyBorder="0" applyAlignment="0" applyProtection="0"/>
    <xf numFmtId="0" fontId="37" fillId="3"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2" borderId="0" applyNumberFormat="0" applyBorder="0" applyAlignment="0" applyProtection="0"/>
    <xf numFmtId="0" fontId="37" fillId="9" borderId="0" applyNumberFormat="0" applyBorder="0" applyAlignment="0" applyProtection="0"/>
    <xf numFmtId="0" fontId="37" fillId="3"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 borderId="0" applyNumberFormat="0" applyBorder="0" applyAlignment="0" applyProtection="0"/>
    <xf numFmtId="0" fontId="39" fillId="12" borderId="0" applyNumberFormat="0" applyBorder="0" applyAlignment="0" applyProtection="0"/>
    <xf numFmtId="0" fontId="40" fillId="13" borderId="1" applyNumberFormat="0" applyAlignment="0" applyProtection="0"/>
    <xf numFmtId="0" fontId="41" fillId="10" borderId="2" applyNumberFormat="0" applyAlignment="0" applyProtection="0"/>
    <xf numFmtId="0" fontId="42" fillId="0" borderId="3" applyNumberFormat="0" applyFill="0" applyAlignment="0" applyProtection="0"/>
    <xf numFmtId="0" fontId="55" fillId="0" borderId="0"/>
    <xf numFmtId="0" fontId="43" fillId="0" borderId="0" applyNumberFormat="0" applyFill="0" applyBorder="0" applyAlignment="0" applyProtection="0"/>
    <xf numFmtId="0" fontId="38" fillId="6"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1" borderId="0" applyNumberFormat="0" applyBorder="0" applyAlignment="0" applyProtection="0"/>
    <xf numFmtId="0" fontId="38" fillId="17" borderId="0" applyNumberFormat="0" applyBorder="0" applyAlignment="0" applyProtection="0"/>
    <xf numFmtId="0" fontId="44" fillId="3" borderId="1" applyNumberFormat="0" applyAlignment="0" applyProtection="0"/>
    <xf numFmtId="0" fontId="2"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45" fillId="18" borderId="0" applyNumberFormat="0" applyBorder="0" applyAlignment="0" applyProtection="0"/>
    <xf numFmtId="0" fontId="46" fillId="8" borderId="0" applyNumberFormat="0" applyBorder="0" applyAlignment="0" applyProtection="0"/>
    <xf numFmtId="0" fontId="11" fillId="0" borderId="0"/>
    <xf numFmtId="0" fontId="7" fillId="0" borderId="0"/>
    <xf numFmtId="0" fontId="7" fillId="0" borderId="0"/>
    <xf numFmtId="0" fontId="36" fillId="0" borderId="0"/>
    <xf numFmtId="0" fontId="7" fillId="0" borderId="0">
      <alignment textRotation="255" wrapText="1"/>
    </xf>
    <xf numFmtId="0" fontId="7" fillId="4" borderId="4" applyNumberFormat="0" applyFont="0" applyAlignment="0" applyProtection="0"/>
    <xf numFmtId="0" fontId="47" fillId="13" borderId="5"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1" fillId="0" borderId="6" applyNumberFormat="0" applyFill="0" applyAlignment="0" applyProtection="0"/>
    <xf numFmtId="0" fontId="52" fillId="0" borderId="6" applyNumberFormat="0" applyFill="0" applyAlignment="0" applyProtection="0"/>
    <xf numFmtId="0" fontId="43" fillId="0" borderId="7" applyNumberFormat="0" applyFill="0" applyAlignment="0" applyProtection="0"/>
    <xf numFmtId="0" fontId="50" fillId="0" borderId="0" applyNumberFormat="0" applyFill="0" applyBorder="0" applyAlignment="0" applyProtection="0"/>
    <xf numFmtId="0" fontId="53" fillId="0" borderId="8" applyNumberFormat="0" applyFill="0" applyAlignment="0" applyProtection="0"/>
    <xf numFmtId="172"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77" fillId="0" borderId="0" applyNumberFormat="0" applyFill="0" applyBorder="0" applyAlignment="0" applyProtection="0"/>
    <xf numFmtId="0" fontId="1" fillId="0" borderId="0"/>
    <xf numFmtId="0" fontId="78" fillId="0" borderId="0"/>
  </cellStyleXfs>
  <cellXfs count="600">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5" fillId="0" borderId="0" xfId="0" applyNumberFormat="1" applyFont="1" applyAlignment="1">
      <alignment vertical="center"/>
    </xf>
    <xf numFmtId="0" fontId="0" fillId="0" borderId="0" xfId="0" applyAlignment="1">
      <alignment vertical="center"/>
    </xf>
    <xf numFmtId="164" fontId="6" fillId="0" borderId="0" xfId="0" applyNumberFormat="1" applyFont="1" applyAlignment="1">
      <alignment vertical="center"/>
    </xf>
    <xf numFmtId="164" fontId="3" fillId="0" borderId="9" xfId="0" applyNumberFormat="1" applyFont="1" applyBorder="1" applyAlignment="1">
      <alignment vertical="center"/>
    </xf>
    <xf numFmtId="164" fontId="3" fillId="0" borderId="10" xfId="0" applyNumberFormat="1" applyFont="1" applyBorder="1" applyAlignment="1">
      <alignment vertical="center"/>
    </xf>
    <xf numFmtId="164" fontId="9" fillId="19" borderId="11" xfId="0" applyNumberFormat="1" applyFont="1" applyFill="1" applyBorder="1" applyAlignment="1">
      <alignment horizontal="centerContinuous" vertical="center"/>
    </xf>
    <xf numFmtId="164" fontId="9" fillId="19" borderId="12" xfId="0" applyNumberFormat="1" applyFont="1" applyFill="1" applyBorder="1" applyAlignment="1">
      <alignment horizontal="centerContinuous" vertical="center"/>
    </xf>
    <xf numFmtId="164" fontId="9" fillId="19" borderId="13" xfId="0" applyNumberFormat="1" applyFont="1" applyFill="1" applyBorder="1" applyAlignment="1">
      <alignment horizontal="centerContinuous" vertical="center"/>
    </xf>
    <xf numFmtId="164" fontId="9" fillId="19" borderId="14" xfId="0" applyNumberFormat="1" applyFont="1" applyFill="1" applyBorder="1" applyAlignment="1">
      <alignment horizontal="center" vertical="center"/>
    </xf>
    <xf numFmtId="0" fontId="10" fillId="0" borderId="0" xfId="0" applyNumberFormat="1" applyFont="1" applyAlignment="1">
      <alignment vertical="center"/>
    </xf>
    <xf numFmtId="166" fontId="3" fillId="0" borderId="15" xfId="0" applyNumberFormat="1" applyFont="1" applyBorder="1" applyAlignment="1">
      <alignment vertical="center"/>
    </xf>
    <xf numFmtId="166" fontId="3" fillId="0" borderId="16" xfId="0" applyNumberFormat="1" applyFont="1" applyBorder="1" applyAlignment="1">
      <alignment vertical="center"/>
    </xf>
    <xf numFmtId="166" fontId="3" fillId="0" borderId="17" xfId="0" applyNumberFormat="1" applyFont="1" applyBorder="1" applyAlignment="1">
      <alignment vertical="center"/>
    </xf>
    <xf numFmtId="166" fontId="3" fillId="0" borderId="14" xfId="0" applyNumberFormat="1" applyFont="1" applyBorder="1" applyAlignment="1">
      <alignment vertical="center"/>
    </xf>
    <xf numFmtId="166" fontId="9" fillId="20" borderId="14" xfId="0" applyNumberFormat="1" applyFont="1" applyFill="1" applyBorder="1" applyAlignment="1">
      <alignment vertical="center"/>
    </xf>
    <xf numFmtId="166" fontId="9" fillId="21" borderId="14" xfId="0" applyNumberFormat="1" applyFont="1" applyFill="1" applyBorder="1" applyAlignment="1">
      <alignment vertical="center"/>
    </xf>
    <xf numFmtId="164" fontId="8" fillId="0" borderId="0" xfId="0" applyNumberFormat="1" applyFont="1" applyAlignment="1">
      <alignment vertical="center" wrapText="1"/>
    </xf>
    <xf numFmtId="164" fontId="3" fillId="0" borderId="17" xfId="0" applyNumberFormat="1" applyFont="1" applyBorder="1" applyAlignment="1">
      <alignment vertical="center"/>
    </xf>
    <xf numFmtId="164" fontId="3" fillId="19" borderId="17" xfId="0" applyNumberFormat="1" applyFont="1" applyFill="1" applyBorder="1" applyAlignment="1">
      <alignment vertical="center"/>
    </xf>
    <xf numFmtId="164" fontId="3" fillId="0" borderId="15" xfId="0" applyNumberFormat="1" applyFont="1" applyBorder="1" applyAlignment="1">
      <alignment vertical="center"/>
    </xf>
    <xf numFmtId="0" fontId="8" fillId="0" borderId="0" xfId="0" applyNumberFormat="1" applyFont="1" applyAlignment="1">
      <alignment vertical="center" wrapText="1"/>
    </xf>
    <xf numFmtId="164" fontId="9" fillId="21" borderId="14" xfId="0" applyNumberFormat="1" applyFont="1" applyFill="1" applyBorder="1" applyAlignment="1">
      <alignment horizontal="right" vertical="center"/>
    </xf>
    <xf numFmtId="164" fontId="9" fillId="21" borderId="17" xfId="0" applyNumberFormat="1" applyFont="1" applyFill="1" applyBorder="1" applyAlignment="1">
      <alignment horizontal="right" vertical="center"/>
    </xf>
    <xf numFmtId="164" fontId="9" fillId="21" borderId="12" xfId="0" applyNumberFormat="1" applyFont="1" applyFill="1" applyBorder="1" applyAlignment="1">
      <alignment horizontal="right" vertical="center"/>
    </xf>
    <xf numFmtId="164" fontId="3" fillId="19" borderId="18" xfId="0" applyNumberFormat="1" applyFont="1" applyFill="1" applyBorder="1" applyAlignment="1">
      <alignment vertical="center"/>
    </xf>
    <xf numFmtId="164" fontId="3" fillId="0" borderId="14" xfId="0" applyNumberFormat="1" applyFont="1" applyBorder="1" applyAlignment="1">
      <alignment vertical="center"/>
    </xf>
    <xf numFmtId="164" fontId="3" fillId="0" borderId="15" xfId="0" applyNumberFormat="1" applyFont="1" applyBorder="1" applyAlignment="1">
      <alignment horizontal="center" vertical="center"/>
    </xf>
    <xf numFmtId="164" fontId="10" fillId="0" borderId="0" xfId="0" applyNumberFormat="1" applyFont="1" applyAlignment="1">
      <alignment vertical="center"/>
    </xf>
    <xf numFmtId="164" fontId="8" fillId="0" borderId="0" xfId="0" applyNumberFormat="1" applyFont="1" applyAlignment="1">
      <alignment horizontal="left" vertical="center" wrapText="1"/>
    </xf>
    <xf numFmtId="164" fontId="8" fillId="19" borderId="14" xfId="0" applyNumberFormat="1" applyFont="1" applyFill="1" applyBorder="1" applyAlignment="1">
      <alignment horizontal="center" vertical="center"/>
    </xf>
    <xf numFmtId="164" fontId="3" fillId="19" borderId="14" xfId="0" applyNumberFormat="1" applyFont="1" applyFill="1" applyBorder="1" applyAlignment="1">
      <alignment vertical="center"/>
    </xf>
    <xf numFmtId="164" fontId="3" fillId="0" borderId="15" xfId="0" applyNumberFormat="1" applyFont="1" applyBorder="1" applyAlignment="1">
      <alignment vertical="center" wrapText="1"/>
    </xf>
    <xf numFmtId="166" fontId="9" fillId="20" borderId="15" xfId="0" applyNumberFormat="1" applyFont="1" applyFill="1" applyBorder="1" applyAlignment="1">
      <alignment vertical="center"/>
    </xf>
    <xf numFmtId="164" fontId="8" fillId="19" borderId="14" xfId="0" applyNumberFormat="1" applyFont="1" applyFill="1" applyBorder="1" applyAlignment="1">
      <alignment horizontal="center" vertical="center" wrapText="1"/>
    </xf>
    <xf numFmtId="164" fontId="3" fillId="0" borderId="17" xfId="0" applyNumberFormat="1" applyFont="1" applyBorder="1" applyAlignment="1">
      <alignment vertical="center" wrapText="1"/>
    </xf>
    <xf numFmtId="166" fontId="9" fillId="21" borderId="12" xfId="0" applyNumberFormat="1" applyFont="1" applyFill="1" applyBorder="1" applyAlignment="1">
      <alignment vertical="center"/>
    </xf>
    <xf numFmtId="164" fontId="9" fillId="0" borderId="0" xfId="0" applyNumberFormat="1" applyFont="1" applyAlignment="1">
      <alignment vertical="center"/>
    </xf>
    <xf numFmtId="165" fontId="3" fillId="0" borderId="16" xfId="0" applyNumberFormat="1" applyFont="1" applyBorder="1" applyAlignment="1">
      <alignment vertical="center"/>
    </xf>
    <xf numFmtId="164" fontId="9" fillId="21" borderId="13" xfId="0" applyNumberFormat="1" applyFont="1" applyFill="1" applyBorder="1" applyAlignment="1">
      <alignment horizontal="right" vertical="center"/>
    </xf>
    <xf numFmtId="164" fontId="9" fillId="19" borderId="14" xfId="0" applyNumberFormat="1" applyFont="1" applyFill="1" applyBorder="1" applyAlignment="1">
      <alignment horizontal="center" vertical="center" wrapText="1"/>
    </xf>
    <xf numFmtId="165" fontId="3" fillId="0" borderId="19" xfId="0" applyNumberFormat="1" applyFont="1" applyBorder="1" applyAlignment="1">
      <alignment vertical="center"/>
    </xf>
    <xf numFmtId="164" fontId="21" fillId="0" borderId="0" xfId="0" applyNumberFormat="1" applyFont="1" applyBorder="1" applyAlignment="1">
      <alignment horizontal="right" vertical="center"/>
    </xf>
    <xf numFmtId="165" fontId="3" fillId="0" borderId="20" xfId="0" applyNumberFormat="1" applyFont="1" applyBorder="1" applyAlignment="1">
      <alignment vertical="center"/>
    </xf>
    <xf numFmtId="164" fontId="9" fillId="21" borderId="20" xfId="0" applyNumberFormat="1" applyFont="1" applyFill="1" applyBorder="1" applyAlignment="1">
      <alignment vertical="center"/>
    </xf>
    <xf numFmtId="164" fontId="9" fillId="21" borderId="9" xfId="0" applyNumberFormat="1" applyFont="1" applyFill="1" applyBorder="1" applyAlignment="1">
      <alignment vertical="center"/>
    </xf>
    <xf numFmtId="164" fontId="9" fillId="21" borderId="10" xfId="0" applyNumberFormat="1" applyFont="1" applyFill="1" applyBorder="1" applyAlignment="1">
      <alignment horizontal="right" vertical="center"/>
    </xf>
    <xf numFmtId="166" fontId="9" fillId="21" borderId="17" xfId="0" applyNumberFormat="1" applyFont="1" applyFill="1" applyBorder="1" applyAlignment="1">
      <alignment vertical="center"/>
    </xf>
    <xf numFmtId="164" fontId="9" fillId="19" borderId="18" xfId="0" applyNumberFormat="1" applyFont="1" applyFill="1" applyBorder="1" applyAlignment="1">
      <alignment horizontal="center" vertical="center"/>
    </xf>
    <xf numFmtId="164" fontId="9" fillId="19" borderId="18" xfId="0" applyNumberFormat="1" applyFont="1" applyFill="1" applyBorder="1" applyAlignment="1">
      <alignment horizontal="center" vertical="center" wrapText="1"/>
    </xf>
    <xf numFmtId="166" fontId="16" fillId="21" borderId="14" xfId="0" applyNumberFormat="1" applyFont="1" applyFill="1" applyBorder="1" applyAlignment="1">
      <alignment vertical="center"/>
    </xf>
    <xf numFmtId="166" fontId="25" fillId="21" borderId="14" xfId="0" applyNumberFormat="1" applyFont="1" applyFill="1" applyBorder="1" applyAlignment="1">
      <alignment vertical="center"/>
    </xf>
    <xf numFmtId="166" fontId="26" fillId="21" borderId="14" xfId="0" applyNumberFormat="1" applyFont="1" applyFill="1" applyBorder="1" applyAlignment="1">
      <alignment vertical="center"/>
    </xf>
    <xf numFmtId="164" fontId="9" fillId="21" borderId="13" xfId="0" applyNumberFormat="1" applyFont="1" applyFill="1" applyBorder="1" applyAlignment="1">
      <alignment vertical="center"/>
    </xf>
    <xf numFmtId="164" fontId="27" fillId="19" borderId="14" xfId="0" applyNumberFormat="1" applyFont="1" applyFill="1" applyBorder="1" applyAlignment="1">
      <alignment horizontal="center" vertical="center" wrapText="1"/>
    </xf>
    <xf numFmtId="164" fontId="3" fillId="20" borderId="15" xfId="0" applyNumberFormat="1" applyFont="1" applyFill="1" applyBorder="1" applyAlignment="1">
      <alignment vertical="center"/>
    </xf>
    <xf numFmtId="164" fontId="3" fillId="20" borderId="17" xfId="0" applyNumberFormat="1" applyFont="1" applyFill="1" applyBorder="1" applyAlignment="1">
      <alignment vertical="center"/>
    </xf>
    <xf numFmtId="164" fontId="9" fillId="21" borderId="14" xfId="0" applyNumberFormat="1" applyFont="1" applyFill="1" applyBorder="1" applyAlignment="1">
      <alignment vertical="center"/>
    </xf>
    <xf numFmtId="164" fontId="16" fillId="21" borderId="14" xfId="0" applyNumberFormat="1" applyFont="1" applyFill="1" applyBorder="1" applyAlignment="1">
      <alignment vertical="center"/>
    </xf>
    <xf numFmtId="164" fontId="25" fillId="21" borderId="14" xfId="0" applyNumberFormat="1" applyFont="1" applyFill="1" applyBorder="1" applyAlignment="1">
      <alignment vertical="center"/>
    </xf>
    <xf numFmtId="164" fontId="3" fillId="0" borderId="0" xfId="0" applyNumberFormat="1" applyFont="1" applyBorder="1" applyAlignment="1">
      <alignment horizontal="centerContinuous" vertical="center" wrapText="1"/>
    </xf>
    <xf numFmtId="164" fontId="10" fillId="0" borderId="0" xfId="0" applyNumberFormat="1" applyFont="1" applyFill="1" applyAlignment="1">
      <alignment vertical="center"/>
    </xf>
    <xf numFmtId="164" fontId="9" fillId="0" borderId="0" xfId="0" applyNumberFormat="1" applyFont="1" applyFill="1" applyAlignment="1">
      <alignment vertical="center"/>
    </xf>
    <xf numFmtId="164" fontId="14" fillId="19" borderId="14" xfId="0" applyNumberFormat="1" applyFont="1" applyFill="1" applyBorder="1" applyAlignment="1">
      <alignment horizontal="center" vertical="center" wrapText="1"/>
    </xf>
    <xf numFmtId="0" fontId="13" fillId="0" borderId="20" xfId="0" applyNumberFormat="1" applyFont="1" applyFill="1" applyBorder="1" applyAlignment="1">
      <alignment horizontal="left" vertical="center"/>
    </xf>
    <xf numFmtId="164" fontId="3" fillId="0" borderId="0" xfId="0" applyNumberFormat="1" applyFont="1" applyFill="1" applyAlignment="1">
      <alignment vertical="center"/>
    </xf>
    <xf numFmtId="164" fontId="1" fillId="0" borderId="0" xfId="0" applyNumberFormat="1" applyFont="1" applyFill="1" applyAlignment="1">
      <alignment vertical="center"/>
    </xf>
    <xf numFmtId="164" fontId="18" fillId="0" borderId="0" xfId="32" applyNumberFormat="1" applyFont="1" applyFill="1" applyBorder="1" applyAlignment="1" applyProtection="1">
      <alignment horizontal="left" vertical="center"/>
    </xf>
    <xf numFmtId="166" fontId="3" fillId="0" borderId="22" xfId="0" applyNumberFormat="1" applyFont="1" applyBorder="1" applyAlignment="1">
      <alignment vertical="center"/>
    </xf>
    <xf numFmtId="164" fontId="3" fillId="0" borderId="22" xfId="0" applyNumberFormat="1" applyFont="1" applyBorder="1" applyAlignment="1">
      <alignment vertical="center"/>
    </xf>
    <xf numFmtId="164" fontId="3" fillId="0" borderId="0" xfId="0" applyNumberFormat="1" applyFont="1" applyAlignment="1">
      <alignment horizontal="right" vertical="center"/>
    </xf>
    <xf numFmtId="166" fontId="9" fillId="0" borderId="0" xfId="0" applyNumberFormat="1" applyFont="1" applyFill="1" applyBorder="1" applyAlignment="1">
      <alignment vertical="center"/>
    </xf>
    <xf numFmtId="164" fontId="11" fillId="0" borderId="0" xfId="0" applyNumberFormat="1" applyFont="1" applyFill="1" applyAlignment="1">
      <alignment vertical="center"/>
    </xf>
    <xf numFmtId="166" fontId="3" fillId="20" borderId="15" xfId="0" applyNumberFormat="1" applyFont="1" applyFill="1" applyBorder="1" applyAlignment="1">
      <alignment vertical="center"/>
    </xf>
    <xf numFmtId="166" fontId="9" fillId="20" borderId="24" xfId="0" applyNumberFormat="1" applyFont="1" applyFill="1" applyBorder="1" applyAlignment="1">
      <alignment horizontal="right" vertical="center"/>
    </xf>
    <xf numFmtId="166" fontId="3" fillId="0" borderId="16" xfId="0" applyNumberFormat="1" applyFont="1" applyBorder="1" applyAlignment="1">
      <alignment horizontal="right" vertical="center"/>
    </xf>
    <xf numFmtId="166" fontId="9" fillId="20" borderId="23" xfId="0" applyNumberFormat="1" applyFont="1" applyFill="1" applyBorder="1" applyAlignment="1">
      <alignment horizontal="right" vertical="center"/>
    </xf>
    <xf numFmtId="166" fontId="3" fillId="0" borderId="17" xfId="0" applyNumberFormat="1" applyFont="1" applyBorder="1" applyAlignment="1">
      <alignment horizontal="right" vertical="center"/>
    </xf>
    <xf numFmtId="166" fontId="9" fillId="21" borderId="14" xfId="0" applyNumberFormat="1" applyFont="1" applyFill="1" applyBorder="1" applyAlignment="1">
      <alignment horizontal="right" vertical="center"/>
    </xf>
    <xf numFmtId="164" fontId="28" fillId="0" borderId="0" xfId="0" applyNumberFormat="1" applyFont="1" applyAlignment="1">
      <alignment vertical="center"/>
    </xf>
    <xf numFmtId="164" fontId="1" fillId="0" borderId="0" xfId="0" applyNumberFormat="1" applyFont="1" applyAlignment="1"/>
    <xf numFmtId="164" fontId="17" fillId="0" borderId="0" xfId="0" applyNumberFormat="1" applyFont="1" applyBorder="1" applyAlignment="1">
      <alignment horizontal="left"/>
    </xf>
    <xf numFmtId="164" fontId="4" fillId="0" borderId="0" xfId="0" applyNumberFormat="1" applyFont="1" applyAlignment="1"/>
    <xf numFmtId="0" fontId="0" fillId="0" borderId="0" xfId="0" applyAlignment="1"/>
    <xf numFmtId="164" fontId="3" fillId="0" borderId="0" xfId="0" applyNumberFormat="1" applyFont="1" applyFill="1" applyBorder="1" applyAlignment="1">
      <alignment horizontal="centerContinuous" vertical="center" wrapText="1"/>
    </xf>
    <xf numFmtId="164" fontId="29" fillId="19" borderId="14" xfId="0" applyNumberFormat="1" applyFont="1" applyFill="1" applyBorder="1" applyAlignment="1">
      <alignment horizontal="center" vertical="center"/>
    </xf>
    <xf numFmtId="166" fontId="30" fillId="0" borderId="15" xfId="0" applyNumberFormat="1" applyFont="1" applyBorder="1" applyAlignment="1">
      <alignment vertical="center"/>
    </xf>
    <xf numFmtId="166" fontId="31" fillId="21" borderId="14" xfId="0" applyNumberFormat="1" applyFont="1" applyFill="1" applyBorder="1" applyAlignment="1">
      <alignment vertical="center"/>
    </xf>
    <xf numFmtId="166" fontId="30" fillId="0" borderId="23" xfId="0" quotePrefix="1" applyNumberFormat="1" applyFont="1" applyBorder="1" applyAlignment="1">
      <alignment vertical="center"/>
    </xf>
    <xf numFmtId="166" fontId="30" fillId="20" borderId="15" xfId="0" applyNumberFormat="1" applyFont="1" applyFill="1" applyBorder="1" applyAlignment="1">
      <alignment vertical="center"/>
    </xf>
    <xf numFmtId="1" fontId="3" fillId="0" borderId="0" xfId="0" applyNumberFormat="1" applyFont="1" applyAlignment="1">
      <alignment vertical="center"/>
    </xf>
    <xf numFmtId="164" fontId="14" fillId="19" borderId="14" xfId="0" applyNumberFormat="1" applyFont="1" applyFill="1" applyBorder="1" applyAlignment="1">
      <alignment horizontal="center" vertical="center"/>
    </xf>
    <xf numFmtId="164" fontId="27" fillId="0" borderId="0" xfId="0" applyNumberFormat="1" applyFont="1" applyAlignment="1">
      <alignment vertical="center"/>
    </xf>
    <xf numFmtId="164" fontId="11" fillId="0" borderId="0" xfId="0" applyNumberFormat="1" applyFont="1" applyBorder="1" applyAlignment="1">
      <alignment vertical="center"/>
    </xf>
    <xf numFmtId="165" fontId="3" fillId="0" borderId="25" xfId="0" applyNumberFormat="1" applyFont="1" applyBorder="1" applyAlignment="1">
      <alignment vertical="center"/>
    </xf>
    <xf numFmtId="165" fontId="3" fillId="0" borderId="18" xfId="0" applyNumberFormat="1" applyFont="1" applyBorder="1" applyAlignment="1">
      <alignment vertical="center"/>
    </xf>
    <xf numFmtId="166" fontId="33" fillId="21" borderId="14" xfId="0" applyNumberFormat="1" applyFont="1" applyFill="1" applyBorder="1" applyAlignment="1">
      <alignment vertical="center"/>
    </xf>
    <xf numFmtId="165" fontId="3" fillId="0" borderId="23" xfId="0" applyNumberFormat="1" applyFont="1" applyBorder="1" applyAlignment="1">
      <alignment vertical="center"/>
    </xf>
    <xf numFmtId="166" fontId="3" fillId="0" borderId="23" xfId="0" applyNumberFormat="1" applyFont="1" applyBorder="1" applyAlignment="1">
      <alignment vertical="center"/>
    </xf>
    <xf numFmtId="166" fontId="3" fillId="0" borderId="18" xfId="0" applyNumberFormat="1" applyFont="1" applyBorder="1" applyAlignment="1">
      <alignment vertical="center"/>
    </xf>
    <xf numFmtId="164" fontId="3" fillId="0" borderId="26" xfId="0" applyNumberFormat="1" applyFont="1" applyBorder="1" applyAlignment="1">
      <alignment vertical="center"/>
    </xf>
    <xf numFmtId="164" fontId="3" fillId="0" borderId="27" xfId="0" applyNumberFormat="1" applyFont="1" applyBorder="1" applyAlignment="1">
      <alignment vertical="center"/>
    </xf>
    <xf numFmtId="166" fontId="9" fillId="20" borderId="18" xfId="0" applyNumberFormat="1" applyFont="1" applyFill="1" applyBorder="1" applyAlignment="1">
      <alignment vertical="center"/>
    </xf>
    <xf numFmtId="164" fontId="3" fillId="0" borderId="18" xfId="0" applyNumberFormat="1" applyFont="1" applyBorder="1" applyAlignment="1">
      <alignment vertical="center"/>
    </xf>
    <xf numFmtId="164" fontId="3" fillId="20" borderId="18" xfId="0" applyNumberFormat="1" applyFont="1" applyFill="1" applyBorder="1" applyAlignment="1">
      <alignment vertical="center"/>
    </xf>
    <xf numFmtId="165" fontId="3" fillId="0" borderId="28" xfId="0" applyNumberFormat="1" applyFont="1" applyBorder="1" applyAlignment="1">
      <alignment vertical="center"/>
    </xf>
    <xf numFmtId="164" fontId="3" fillId="0" borderId="29" xfId="0" applyNumberFormat="1" applyFont="1" applyBorder="1" applyAlignment="1">
      <alignment vertical="center"/>
    </xf>
    <xf numFmtId="164" fontId="3" fillId="0" borderId="30" xfId="0" applyNumberFormat="1" applyFont="1" applyBorder="1" applyAlignment="1">
      <alignment vertical="center"/>
    </xf>
    <xf numFmtId="164" fontId="3" fillId="20" borderId="23" xfId="0" applyNumberFormat="1" applyFont="1" applyFill="1" applyBorder="1" applyAlignment="1">
      <alignment vertical="center"/>
    </xf>
    <xf numFmtId="166" fontId="9" fillId="20" borderId="23" xfId="0" applyNumberFormat="1" applyFont="1" applyFill="1" applyBorder="1" applyAlignment="1">
      <alignment vertical="center"/>
    </xf>
    <xf numFmtId="164" fontId="3" fillId="0" borderId="28" xfId="0" applyNumberFormat="1" applyFont="1" applyBorder="1" applyAlignment="1">
      <alignment vertical="center"/>
    </xf>
    <xf numFmtId="164" fontId="3" fillId="0" borderId="30" xfId="0" applyNumberFormat="1" applyFont="1" applyBorder="1" applyAlignment="1">
      <alignment horizontal="centerContinuous" vertical="center" wrapText="1"/>
    </xf>
    <xf numFmtId="164" fontId="3" fillId="0" borderId="23" xfId="0" applyNumberFormat="1" applyFont="1" applyBorder="1" applyAlignment="1">
      <alignment vertical="center"/>
    </xf>
    <xf numFmtId="164" fontId="3" fillId="20" borderId="22" xfId="0" applyNumberFormat="1" applyFont="1" applyFill="1" applyBorder="1" applyAlignment="1">
      <alignment vertical="center"/>
    </xf>
    <xf numFmtId="164" fontId="3" fillId="0" borderId="17" xfId="0" applyNumberFormat="1" applyFont="1" applyBorder="1" applyAlignment="1">
      <alignment horizontal="center" vertical="center"/>
    </xf>
    <xf numFmtId="164" fontId="3" fillId="0" borderId="23" xfId="0" quotePrefix="1" applyNumberFormat="1" applyFont="1" applyBorder="1" applyAlignment="1">
      <alignment horizontal="center" vertical="center"/>
    </xf>
    <xf numFmtId="166" fontId="3" fillId="0" borderId="23" xfId="0" quotePrefix="1" applyNumberFormat="1" applyFont="1" applyBorder="1" applyAlignment="1">
      <alignment vertical="center"/>
    </xf>
    <xf numFmtId="166" fontId="3" fillId="20" borderId="23" xfId="0" quotePrefix="1" applyNumberFormat="1" applyFont="1" applyFill="1" applyBorder="1" applyAlignment="1">
      <alignment vertical="center"/>
    </xf>
    <xf numFmtId="166" fontId="30" fillId="20" borderId="23" xfId="0" quotePrefix="1" applyNumberFormat="1" applyFont="1" applyFill="1" applyBorder="1" applyAlignment="1">
      <alignment vertical="center"/>
    </xf>
    <xf numFmtId="164" fontId="3" fillId="0" borderId="23" xfId="0" applyNumberFormat="1" applyFont="1" applyBorder="1" applyAlignment="1">
      <alignment horizontal="center" vertical="center"/>
    </xf>
    <xf numFmtId="166" fontId="3" fillId="0" borderId="18" xfId="0" applyNumberFormat="1" applyFont="1" applyBorder="1" applyAlignment="1">
      <alignment horizontal="right" vertical="center"/>
    </xf>
    <xf numFmtId="166" fontId="9" fillId="20" borderId="18" xfId="0" applyNumberFormat="1" applyFont="1" applyFill="1" applyBorder="1" applyAlignment="1">
      <alignment horizontal="right" vertical="center"/>
    </xf>
    <xf numFmtId="164" fontId="3" fillId="0" borderId="18" xfId="0" applyNumberFormat="1" applyFont="1" applyBorder="1" applyAlignment="1">
      <alignment vertical="center" wrapText="1"/>
    </xf>
    <xf numFmtId="166" fontId="3" fillId="0" borderId="23" xfId="0" applyNumberFormat="1" applyFont="1" applyBorder="1" applyAlignment="1">
      <alignment horizontal="right" vertical="center"/>
    </xf>
    <xf numFmtId="166" fontId="3" fillId="0" borderId="23" xfId="0" quotePrefix="1" applyNumberFormat="1" applyFont="1" applyBorder="1" applyAlignment="1">
      <alignment horizontal="right" vertical="center"/>
    </xf>
    <xf numFmtId="164" fontId="3" fillId="0" borderId="23" xfId="0" applyNumberFormat="1" applyFont="1" applyBorder="1" applyAlignment="1">
      <alignment vertical="center" wrapText="1"/>
    </xf>
    <xf numFmtId="166" fontId="9" fillId="20" borderId="22" xfId="0" applyNumberFormat="1" applyFont="1" applyFill="1" applyBorder="1" applyAlignment="1">
      <alignment vertical="center"/>
    </xf>
    <xf numFmtId="164" fontId="9" fillId="19" borderId="25" xfId="0" applyNumberFormat="1" applyFont="1" applyFill="1" applyBorder="1" applyAlignment="1">
      <alignment horizontal="center" vertical="center"/>
    </xf>
    <xf numFmtId="164" fontId="3" fillId="0" borderId="23" xfId="0" applyNumberFormat="1" applyFont="1" applyFill="1" applyBorder="1" applyAlignment="1">
      <alignment vertical="center"/>
    </xf>
    <xf numFmtId="0" fontId="8" fillId="0" borderId="0" xfId="0" applyNumberFormat="1" applyFont="1" applyAlignment="1">
      <alignment horizontal="left" vertical="center" wrapText="1"/>
    </xf>
    <xf numFmtId="164" fontId="32" fillId="0" borderId="0" xfId="0" applyNumberFormat="1" applyFont="1" applyAlignment="1">
      <alignment vertical="center"/>
    </xf>
    <xf numFmtId="164" fontId="11" fillId="0" borderId="9" xfId="0" applyNumberFormat="1" applyFont="1" applyBorder="1" applyAlignment="1">
      <alignment vertical="center"/>
    </xf>
    <xf numFmtId="164" fontId="9" fillId="21" borderId="11" xfId="0" applyNumberFormat="1" applyFont="1" applyFill="1" applyBorder="1" applyAlignment="1">
      <alignment horizontal="right" vertical="center"/>
    </xf>
    <xf numFmtId="164" fontId="28" fillId="0" borderId="0" xfId="0" applyNumberFormat="1" applyFont="1" applyFill="1" applyAlignment="1">
      <alignment vertical="center"/>
    </xf>
    <xf numFmtId="165" fontId="13" fillId="0" borderId="28" xfId="0" applyNumberFormat="1" applyFont="1" applyBorder="1" applyAlignment="1">
      <alignment vertical="center"/>
    </xf>
    <xf numFmtId="169" fontId="8" fillId="21" borderId="14" xfId="0" applyNumberFormat="1" applyFont="1" applyFill="1" applyBorder="1" applyAlignment="1">
      <alignment vertical="center"/>
    </xf>
    <xf numFmtId="164" fontId="56" fillId="0" borderId="0" xfId="0" applyNumberFormat="1" applyFont="1" applyBorder="1" applyAlignment="1">
      <alignment vertical="center"/>
    </xf>
    <xf numFmtId="164" fontId="56" fillId="0" borderId="0" xfId="0" applyNumberFormat="1" applyFont="1" applyAlignment="1">
      <alignment vertical="center"/>
    </xf>
    <xf numFmtId="164" fontId="56" fillId="0" borderId="0" xfId="0" applyNumberFormat="1" applyFont="1" applyFill="1" applyBorder="1" applyAlignment="1">
      <alignment vertical="center"/>
    </xf>
    <xf numFmtId="164" fontId="57" fillId="0" borderId="0" xfId="0" applyNumberFormat="1" applyFont="1" applyAlignment="1">
      <alignment vertical="center"/>
    </xf>
    <xf numFmtId="164" fontId="9" fillId="19" borderId="25" xfId="0" applyNumberFormat="1" applyFont="1" applyFill="1" applyBorder="1" applyAlignment="1">
      <alignment horizontal="centerContinuous" vertical="center"/>
    </xf>
    <xf numFmtId="164" fontId="8" fillId="19" borderId="26" xfId="0" applyNumberFormat="1" applyFont="1" applyFill="1" applyBorder="1" applyAlignment="1">
      <alignment horizontal="centerContinuous" vertical="center"/>
    </xf>
    <xf numFmtId="164" fontId="58" fillId="19" borderId="26" xfId="0" applyNumberFormat="1" applyFont="1" applyFill="1" applyBorder="1" applyAlignment="1">
      <alignment horizontal="centerContinuous" vertical="center"/>
    </xf>
    <xf numFmtId="164" fontId="59" fillId="19" borderId="27" xfId="0" applyNumberFormat="1" applyFont="1" applyFill="1" applyBorder="1" applyAlignment="1">
      <alignment horizontal="centerContinuous" vertical="center"/>
    </xf>
    <xf numFmtId="164" fontId="8" fillId="19" borderId="27" xfId="0" applyNumberFormat="1" applyFont="1" applyFill="1" applyBorder="1" applyAlignment="1">
      <alignment horizontal="centerContinuous" vertical="center"/>
    </xf>
    <xf numFmtId="164" fontId="56" fillId="19" borderId="11" xfId="0" applyNumberFormat="1" applyFont="1" applyFill="1" applyBorder="1" applyAlignment="1">
      <alignment horizontal="centerContinuous" vertical="center"/>
    </xf>
    <xf numFmtId="164" fontId="56" fillId="19" borderId="12" xfId="0" applyNumberFormat="1" applyFont="1" applyFill="1" applyBorder="1" applyAlignment="1">
      <alignment horizontal="centerContinuous" vertical="center"/>
    </xf>
    <xf numFmtId="164" fontId="9" fillId="20" borderId="13" xfId="0" applyNumberFormat="1" applyFont="1" applyFill="1" applyBorder="1" applyAlignment="1">
      <alignment horizontal="left" vertical="center"/>
    </xf>
    <xf numFmtId="164" fontId="9" fillId="20" borderId="11" xfId="0" applyNumberFormat="1" applyFont="1" applyFill="1" applyBorder="1" applyAlignment="1">
      <alignment horizontal="centerContinuous" vertical="center"/>
    </xf>
    <xf numFmtId="164" fontId="9" fillId="20" borderId="12" xfId="0" applyNumberFormat="1" applyFont="1" applyFill="1" applyBorder="1" applyAlignment="1">
      <alignment horizontal="centerContinuous" vertical="center"/>
    </xf>
    <xf numFmtId="164" fontId="9" fillId="20" borderId="14" xfId="0" applyNumberFormat="1" applyFont="1" applyFill="1" applyBorder="1" applyAlignment="1">
      <alignment horizontal="centerContinuous" vertical="center"/>
    </xf>
    <xf numFmtId="164" fontId="56" fillId="0" borderId="0" xfId="0" applyNumberFormat="1" applyFont="1" applyFill="1" applyAlignment="1">
      <alignment vertical="center"/>
    </xf>
    <xf numFmtId="164" fontId="56" fillId="0" borderId="40" xfId="0" applyNumberFormat="1" applyFont="1" applyFill="1" applyBorder="1" applyAlignment="1">
      <alignment horizontal="left" vertical="center"/>
    </xf>
    <xf numFmtId="164" fontId="56" fillId="0" borderId="39" xfId="0" applyNumberFormat="1" applyFont="1" applyBorder="1" applyAlignment="1">
      <alignment vertical="center"/>
    </xf>
    <xf numFmtId="164" fontId="56" fillId="0" borderId="41" xfId="0" applyNumberFormat="1" applyFont="1" applyBorder="1" applyAlignment="1">
      <alignment vertical="center"/>
    </xf>
    <xf numFmtId="164" fontId="56" fillId="0" borderId="16" xfId="0" applyNumberFormat="1" applyFont="1" applyFill="1" applyBorder="1" applyAlignment="1">
      <alignment vertical="center"/>
    </xf>
    <xf numFmtId="164" fontId="56" fillId="0" borderId="31" xfId="0" applyNumberFormat="1" applyFont="1" applyFill="1" applyBorder="1" applyAlignment="1">
      <alignment horizontal="left" vertical="center"/>
    </xf>
    <xf numFmtId="164" fontId="56" fillId="0" borderId="38" xfId="0" applyNumberFormat="1" applyFont="1" applyBorder="1" applyAlignment="1">
      <alignment vertical="center"/>
    </xf>
    <xf numFmtId="164" fontId="56" fillId="0" borderId="43" xfId="0" applyNumberFormat="1" applyFont="1" applyBorder="1" applyAlignment="1">
      <alignment vertical="center"/>
    </xf>
    <xf numFmtId="164" fontId="56" fillId="0" borderId="22" xfId="0" applyNumberFormat="1" applyFont="1" applyFill="1" applyBorder="1" applyAlignment="1">
      <alignment vertical="center"/>
    </xf>
    <xf numFmtId="164" fontId="9" fillId="20" borderId="13" xfId="0" applyNumberFormat="1" applyFont="1" applyFill="1" applyBorder="1" applyAlignment="1">
      <alignment vertical="center"/>
    </xf>
    <xf numFmtId="164" fontId="56" fillId="0" borderId="25" xfId="0" applyNumberFormat="1" applyFont="1" applyFill="1" applyBorder="1" applyAlignment="1">
      <alignment vertical="center"/>
    </xf>
    <xf numFmtId="164" fontId="56" fillId="0" borderId="26" xfId="0" applyNumberFormat="1" applyFont="1" applyBorder="1" applyAlignment="1">
      <alignment vertical="center"/>
    </xf>
    <xf numFmtId="164" fontId="56" fillId="0" borderId="27" xfId="0" applyNumberFormat="1" applyFont="1" applyBorder="1" applyAlignment="1">
      <alignment vertical="center"/>
    </xf>
    <xf numFmtId="164" fontId="56" fillId="0" borderId="18" xfId="0" applyNumberFormat="1" applyFont="1" applyFill="1" applyBorder="1" applyAlignment="1">
      <alignment vertical="center"/>
    </xf>
    <xf numFmtId="164" fontId="56" fillId="0" borderId="28" xfId="0" applyNumberFormat="1" applyFont="1" applyFill="1" applyBorder="1" applyAlignment="1">
      <alignment vertical="center"/>
    </xf>
    <xf numFmtId="164" fontId="56" fillId="0" borderId="29" xfId="0" applyNumberFormat="1" applyFont="1" applyBorder="1" applyAlignment="1">
      <alignment vertical="center"/>
    </xf>
    <xf numFmtId="164" fontId="56" fillId="0" borderId="30" xfId="0" applyNumberFormat="1" applyFont="1" applyBorder="1" applyAlignment="1">
      <alignment vertical="center"/>
    </xf>
    <xf numFmtId="164" fontId="56" fillId="0" borderId="23" xfId="0" applyNumberFormat="1" applyFont="1" applyFill="1" applyBorder="1" applyAlignment="1">
      <alignment vertical="center"/>
    </xf>
    <xf numFmtId="164" fontId="56" fillId="0" borderId="20" xfId="0" applyNumberFormat="1" applyFont="1" applyFill="1" applyBorder="1" applyAlignment="1">
      <alignment vertical="center"/>
    </xf>
    <xf numFmtId="164" fontId="60" fillId="0" borderId="10" xfId="0" applyNumberFormat="1" applyFont="1" applyBorder="1" applyAlignment="1">
      <alignment horizontal="center" vertical="center"/>
    </xf>
    <xf numFmtId="164" fontId="60" fillId="0" borderId="10" xfId="0" applyNumberFormat="1" applyFont="1" applyBorder="1" applyAlignment="1">
      <alignment horizontal="right" vertical="center"/>
    </xf>
    <xf numFmtId="168" fontId="60" fillId="0" borderId="17" xfId="0" applyNumberFormat="1" applyFont="1" applyFill="1" applyBorder="1" applyAlignment="1">
      <alignment vertical="center"/>
    </xf>
    <xf numFmtId="164" fontId="10" fillId="0" borderId="0" xfId="0" applyNumberFormat="1" applyFont="1" applyFill="1" applyBorder="1" applyAlignment="1">
      <alignment vertical="center"/>
    </xf>
    <xf numFmtId="10" fontId="60" fillId="0" borderId="0" xfId="0" applyNumberFormat="1" applyFont="1" applyFill="1" applyBorder="1" applyAlignment="1">
      <alignment vertical="center"/>
    </xf>
    <xf numFmtId="164" fontId="10" fillId="0" borderId="0" xfId="0" applyNumberFormat="1" applyFont="1" applyFill="1" applyBorder="1" applyAlignment="1"/>
    <xf numFmtId="164" fontId="8" fillId="19" borderId="12" xfId="0" applyNumberFormat="1" applyFont="1" applyFill="1" applyBorder="1" applyAlignment="1">
      <alignment horizontal="centerContinuous" vertical="center"/>
    </xf>
    <xf numFmtId="164" fontId="8" fillId="19" borderId="13" xfId="0" applyNumberFormat="1" applyFont="1" applyFill="1" applyBorder="1" applyAlignment="1">
      <alignment horizontal="centerContinuous" vertical="center"/>
    </xf>
    <xf numFmtId="164" fontId="14" fillId="20" borderId="14" xfId="0" applyNumberFormat="1" applyFont="1" applyFill="1" applyBorder="1" applyAlignment="1">
      <alignment horizontal="center" vertical="center"/>
    </xf>
    <xf numFmtId="164" fontId="56" fillId="0" borderId="19" xfId="0" applyNumberFormat="1" applyFont="1" applyFill="1" applyBorder="1" applyAlignment="1">
      <alignment vertical="center"/>
    </xf>
    <xf numFmtId="164" fontId="56" fillId="0" borderId="21" xfId="0" applyNumberFormat="1" applyFont="1" applyBorder="1" applyAlignment="1">
      <alignment vertical="center"/>
    </xf>
    <xf numFmtId="164" fontId="56" fillId="0" borderId="24" xfId="0" applyNumberFormat="1" applyFont="1" applyFill="1" applyBorder="1" applyAlignment="1">
      <alignment vertical="center"/>
    </xf>
    <xf numFmtId="164" fontId="56" fillId="0" borderId="31" xfId="0" applyNumberFormat="1" applyFont="1" applyFill="1" applyBorder="1" applyAlignment="1">
      <alignment vertical="center"/>
    </xf>
    <xf numFmtId="164" fontId="9" fillId="20" borderId="11" xfId="0" applyNumberFormat="1" applyFont="1" applyFill="1" applyBorder="1" applyAlignment="1">
      <alignment horizontal="center" vertical="center"/>
    </xf>
    <xf numFmtId="164" fontId="61" fillId="0" borderId="0" xfId="0" applyNumberFormat="1" applyFont="1" applyFill="1" applyBorder="1" applyAlignment="1">
      <alignment vertical="center"/>
    </xf>
    <xf numFmtId="164" fontId="10" fillId="0" borderId="0" xfId="0" applyNumberFormat="1" applyFont="1" applyFill="1" applyBorder="1" applyAlignment="1">
      <alignment vertical="top"/>
    </xf>
    <xf numFmtId="164" fontId="27" fillId="0" borderId="0" xfId="0" applyNumberFormat="1" applyFont="1" applyFill="1" applyAlignment="1">
      <alignment vertical="center"/>
    </xf>
    <xf numFmtId="164" fontId="21" fillId="0" borderId="28" xfId="0" applyNumberFormat="1" applyFont="1" applyFill="1" applyBorder="1" applyAlignment="1">
      <alignment vertical="center"/>
    </xf>
    <xf numFmtId="164" fontId="62" fillId="0" borderId="23" xfId="0" applyNumberFormat="1" applyFont="1" applyFill="1" applyBorder="1" applyAlignment="1">
      <alignment vertical="center"/>
    </xf>
    <xf numFmtId="164" fontId="21" fillId="0" borderId="19" xfId="0" applyNumberFormat="1" applyFont="1" applyBorder="1" applyAlignment="1">
      <alignment vertical="center"/>
    </xf>
    <xf numFmtId="164" fontId="62" fillId="0" borderId="24" xfId="0" applyNumberFormat="1" applyFont="1" applyFill="1" applyBorder="1" applyAlignment="1">
      <alignment vertical="center"/>
    </xf>
    <xf numFmtId="164" fontId="3" fillId="0" borderId="18" xfId="0" applyNumberFormat="1" applyFont="1" applyFill="1" applyBorder="1" applyAlignment="1">
      <alignment vertical="center"/>
    </xf>
    <xf numFmtId="164" fontId="21" fillId="0" borderId="20" xfId="0" applyNumberFormat="1" applyFont="1" applyBorder="1" applyAlignment="1">
      <alignment vertical="center"/>
    </xf>
    <xf numFmtId="164" fontId="56" fillId="0" borderId="9" xfId="0" applyNumberFormat="1" applyFont="1" applyBorder="1" applyAlignment="1">
      <alignment vertical="center"/>
    </xf>
    <xf numFmtId="164" fontId="56" fillId="0" borderId="10" xfId="0" applyNumberFormat="1" applyFont="1" applyBorder="1" applyAlignment="1">
      <alignment vertical="center"/>
    </xf>
    <xf numFmtId="164" fontId="62" fillId="0" borderId="17" xfId="0" applyNumberFormat="1" applyFont="1" applyFill="1" applyBorder="1" applyAlignment="1">
      <alignment vertical="center"/>
    </xf>
    <xf numFmtId="164" fontId="16" fillId="0" borderId="0" xfId="0" applyNumberFormat="1" applyFont="1" applyFill="1" applyAlignment="1">
      <alignment vertical="center"/>
    </xf>
    <xf numFmtId="164" fontId="19" fillId="0" borderId="0" xfId="0" applyNumberFormat="1" applyFont="1" applyFill="1" applyAlignment="1">
      <alignment vertical="center"/>
    </xf>
    <xf numFmtId="164" fontId="8" fillId="19" borderId="11" xfId="0" applyNumberFormat="1" applyFont="1" applyFill="1" applyBorder="1" applyAlignment="1">
      <alignment horizontal="centerContinuous" vertical="center"/>
    </xf>
    <xf numFmtId="164" fontId="9" fillId="20" borderId="14" xfId="0" applyNumberFormat="1" applyFont="1" applyFill="1" applyBorder="1" applyAlignment="1">
      <alignment horizontal="center" vertical="center"/>
    </xf>
    <xf numFmtId="164" fontId="63" fillId="0" borderId="0" xfId="0" applyNumberFormat="1" applyFont="1" applyAlignment="1">
      <alignment vertical="center"/>
    </xf>
    <xf numFmtId="164" fontId="56" fillId="0" borderId="21" xfId="0" applyNumberFormat="1" applyFont="1" applyFill="1" applyBorder="1" applyAlignment="1">
      <alignment vertical="center"/>
    </xf>
    <xf numFmtId="164" fontId="3" fillId="0" borderId="24" xfId="0" applyNumberFormat="1" applyFont="1" applyFill="1" applyBorder="1" applyAlignment="1">
      <alignment horizontal="right" vertical="center"/>
    </xf>
    <xf numFmtId="164" fontId="63" fillId="0" borderId="0" xfId="0" applyNumberFormat="1" applyFont="1" applyFill="1" applyAlignment="1">
      <alignment vertical="center"/>
    </xf>
    <xf numFmtId="164" fontId="3" fillId="0" borderId="28" xfId="0" applyNumberFormat="1" applyFont="1" applyFill="1" applyBorder="1" applyAlignment="1">
      <alignment vertical="center"/>
    </xf>
    <xf numFmtId="164" fontId="9" fillId="0" borderId="29" xfId="0" applyNumberFormat="1" applyFont="1" applyFill="1" applyBorder="1" applyAlignment="1">
      <alignment horizontal="center" vertical="center"/>
    </xf>
    <xf numFmtId="164" fontId="3" fillId="0" borderId="23" xfId="0" applyNumberFormat="1" applyFont="1" applyFill="1" applyBorder="1" applyAlignment="1">
      <alignment horizontal="right" vertical="center"/>
    </xf>
    <xf numFmtId="164" fontId="56" fillId="0" borderId="23" xfId="0" applyNumberFormat="1" applyFont="1" applyFill="1" applyBorder="1" applyAlignment="1">
      <alignment horizontal="right" vertical="center"/>
    </xf>
    <xf numFmtId="164" fontId="56" fillId="0" borderId="29" xfId="0" applyNumberFormat="1" applyFont="1" applyFill="1" applyBorder="1" applyAlignment="1">
      <alignment vertical="center"/>
    </xf>
    <xf numFmtId="164" fontId="9" fillId="21" borderId="12" xfId="0" applyNumberFormat="1" applyFont="1" applyFill="1" applyBorder="1" applyAlignment="1">
      <alignment vertical="center"/>
    </xf>
    <xf numFmtId="164" fontId="11" fillId="0" borderId="0" xfId="0" applyNumberFormat="1" applyFont="1" applyAlignment="1">
      <alignment vertical="center"/>
    </xf>
    <xf numFmtId="164" fontId="3" fillId="19" borderId="12" xfId="0" applyNumberFormat="1" applyFont="1" applyFill="1" applyBorder="1" applyAlignment="1">
      <alignment horizontal="centerContinuous" vertical="center"/>
    </xf>
    <xf numFmtId="164" fontId="3" fillId="0" borderId="34" xfId="0" applyNumberFormat="1" applyFont="1" applyFill="1" applyBorder="1" applyAlignment="1">
      <alignment horizontal="left" vertical="center"/>
    </xf>
    <xf numFmtId="164" fontId="9" fillId="0" borderId="47" xfId="0" applyNumberFormat="1" applyFont="1" applyFill="1" applyBorder="1" applyAlignment="1">
      <alignment horizontal="centerContinuous" vertical="center"/>
    </xf>
    <xf numFmtId="164" fontId="3" fillId="0" borderId="32" xfId="0" applyNumberFormat="1" applyFont="1" applyFill="1" applyBorder="1" applyAlignment="1">
      <alignment horizontal="right" vertical="center"/>
    </xf>
    <xf numFmtId="164" fontId="3" fillId="0" borderId="35" xfId="0" applyNumberFormat="1" applyFont="1" applyFill="1" applyBorder="1" applyAlignment="1">
      <alignment horizontal="left" vertical="center"/>
    </xf>
    <xf numFmtId="164" fontId="9" fillId="0" borderId="46" xfId="0" applyNumberFormat="1" applyFont="1" applyFill="1" applyBorder="1" applyAlignment="1">
      <alignment horizontal="centerContinuous" vertical="center"/>
    </xf>
    <xf numFmtId="164" fontId="3" fillId="0" borderId="33" xfId="0" applyNumberFormat="1" applyFont="1" applyFill="1" applyBorder="1" applyAlignment="1">
      <alignment horizontal="right" vertical="center"/>
    </xf>
    <xf numFmtId="164" fontId="3" fillId="0" borderId="19" xfId="0" applyNumberFormat="1" applyFont="1" applyFill="1" applyBorder="1" applyAlignment="1">
      <alignment vertical="center"/>
    </xf>
    <xf numFmtId="164" fontId="3" fillId="0" borderId="21" xfId="0" applyNumberFormat="1" applyFont="1" applyFill="1" applyBorder="1" applyAlignment="1">
      <alignment vertical="center"/>
    </xf>
    <xf numFmtId="164" fontId="3" fillId="0" borderId="24" xfId="0" applyNumberFormat="1" applyFont="1" applyFill="1" applyBorder="1" applyAlignment="1">
      <alignment vertical="center"/>
    </xf>
    <xf numFmtId="164" fontId="3" fillId="0" borderId="29" xfId="0" applyNumberFormat="1" applyFont="1" applyFill="1" applyBorder="1" applyAlignment="1">
      <alignment vertical="center"/>
    </xf>
    <xf numFmtId="164" fontId="3" fillId="0" borderId="31" xfId="0" applyNumberFormat="1" applyFont="1" applyFill="1" applyBorder="1" applyAlignment="1">
      <alignment vertical="center"/>
    </xf>
    <xf numFmtId="164" fontId="3" fillId="0" borderId="38" xfId="0" applyNumberFormat="1" applyFont="1" applyFill="1" applyBorder="1" applyAlignment="1">
      <alignment vertical="center"/>
    </xf>
    <xf numFmtId="164" fontId="3" fillId="0" borderId="22" xfId="0" applyNumberFormat="1" applyFont="1" applyFill="1" applyBorder="1" applyAlignment="1">
      <alignment vertical="center"/>
    </xf>
    <xf numFmtId="164" fontId="27" fillId="0" borderId="0" xfId="0" applyNumberFormat="1" applyFont="1" applyFill="1" applyBorder="1" applyAlignment="1">
      <alignment vertical="center"/>
    </xf>
    <xf numFmtId="164" fontId="56" fillId="0" borderId="18" xfId="0" applyNumberFormat="1" applyFont="1" applyBorder="1" applyAlignment="1">
      <alignment vertical="center"/>
    </xf>
    <xf numFmtId="164" fontId="3" fillId="0" borderId="48" xfId="0" applyNumberFormat="1" applyFont="1" applyBorder="1" applyAlignment="1">
      <alignment vertical="center"/>
    </xf>
    <xf numFmtId="164" fontId="56" fillId="0" borderId="49" xfId="0" applyNumberFormat="1" applyFont="1" applyBorder="1" applyAlignment="1">
      <alignment vertical="center"/>
    </xf>
    <xf numFmtId="164" fontId="56" fillId="0" borderId="50" xfId="0" applyNumberFormat="1" applyFont="1" applyBorder="1" applyAlignment="1">
      <alignment vertical="center"/>
    </xf>
    <xf numFmtId="164" fontId="56" fillId="0" borderId="51" xfId="0" applyNumberFormat="1" applyFont="1" applyBorder="1" applyAlignment="1">
      <alignment vertical="center"/>
    </xf>
    <xf numFmtId="164" fontId="56" fillId="0" borderId="52" xfId="0" applyNumberFormat="1" applyFont="1" applyBorder="1" applyAlignment="1">
      <alignment vertical="center"/>
    </xf>
    <xf numFmtId="164" fontId="56" fillId="0" borderId="53" xfId="0" applyNumberFormat="1" applyFont="1" applyBorder="1" applyAlignment="1">
      <alignment vertical="center"/>
    </xf>
    <xf numFmtId="164" fontId="56" fillId="22" borderId="20" xfId="0" applyNumberFormat="1" applyFont="1" applyFill="1" applyBorder="1" applyAlignment="1">
      <alignment vertical="center"/>
    </xf>
    <xf numFmtId="164" fontId="56" fillId="22" borderId="9" xfId="0" applyNumberFormat="1" applyFont="1" applyFill="1" applyBorder="1" applyAlignment="1">
      <alignment horizontal="right" vertical="center"/>
    </xf>
    <xf numFmtId="164" fontId="9" fillId="22" borderId="17" xfId="0" applyNumberFormat="1" applyFont="1" applyFill="1" applyBorder="1" applyAlignment="1">
      <alignment vertical="center"/>
    </xf>
    <xf numFmtId="164" fontId="9" fillId="22" borderId="10" xfId="0" applyNumberFormat="1" applyFont="1" applyFill="1" applyBorder="1" applyAlignment="1">
      <alignment vertical="center"/>
    </xf>
    <xf numFmtId="164" fontId="8" fillId="19" borderId="54" xfId="0" applyNumberFormat="1" applyFont="1" applyFill="1" applyBorder="1" applyAlignment="1">
      <alignment horizontal="centerContinuous" vertical="center"/>
    </xf>
    <xf numFmtId="164" fontId="14" fillId="19" borderId="13" xfId="0" applyNumberFormat="1" applyFont="1" applyFill="1" applyBorder="1" applyAlignment="1">
      <alignment horizontal="centerContinuous" vertical="center"/>
    </xf>
    <xf numFmtId="164" fontId="64" fillId="0" borderId="0" xfId="0" applyNumberFormat="1" applyFont="1" applyAlignment="1">
      <alignment vertical="center"/>
    </xf>
    <xf numFmtId="164" fontId="34" fillId="0" borderId="0" xfId="0" applyNumberFormat="1" applyFont="1" applyFill="1" applyBorder="1" applyAlignment="1">
      <alignment vertical="center"/>
    </xf>
    <xf numFmtId="168" fontId="65" fillId="0" borderId="22" xfId="0" applyNumberFormat="1" applyFont="1" applyFill="1" applyBorder="1" applyAlignment="1">
      <alignment vertical="center"/>
    </xf>
    <xf numFmtId="164" fontId="65" fillId="0" borderId="43" xfId="0" applyNumberFormat="1" applyFont="1" applyBorder="1" applyAlignment="1">
      <alignment horizontal="right" vertical="center"/>
    </xf>
    <xf numFmtId="164" fontId="11" fillId="0" borderId="15" xfId="0" applyNumberFormat="1" applyFont="1" applyFill="1" applyBorder="1" applyAlignment="1">
      <alignment vertical="center"/>
    </xf>
    <xf numFmtId="164" fontId="11" fillId="0" borderId="42" xfId="0" applyNumberFormat="1" applyFont="1" applyBorder="1" applyAlignment="1">
      <alignment vertical="center"/>
    </xf>
    <xf numFmtId="164" fontId="11" fillId="0" borderId="36" xfId="0" applyNumberFormat="1" applyFont="1" applyFill="1" applyBorder="1" applyAlignment="1">
      <alignment vertical="center"/>
    </xf>
    <xf numFmtId="164" fontId="11" fillId="0" borderId="14" xfId="0" applyNumberFormat="1" applyFont="1" applyFill="1" applyBorder="1" applyAlignment="1">
      <alignment vertical="center"/>
    </xf>
    <xf numFmtId="164" fontId="11" fillId="0" borderId="12" xfId="0" applyNumberFormat="1" applyFont="1" applyBorder="1" applyAlignment="1">
      <alignment vertical="center"/>
    </xf>
    <xf numFmtId="164" fontId="11" fillId="0" borderId="11" xfId="0" applyNumberFormat="1" applyFont="1" applyBorder="1" applyAlignment="1">
      <alignment vertical="center"/>
    </xf>
    <xf numFmtId="164" fontId="11" fillId="0" borderId="13" xfId="0" applyNumberFormat="1" applyFont="1" applyFill="1" applyBorder="1" applyAlignment="1">
      <alignment vertical="center"/>
    </xf>
    <xf numFmtId="164" fontId="14" fillId="20" borderId="18" xfId="0" applyNumberFormat="1" applyFont="1" applyFill="1" applyBorder="1" applyAlignment="1">
      <alignment horizontal="center" vertical="center"/>
    </xf>
    <xf numFmtId="164" fontId="11" fillId="20" borderId="27" xfId="0" applyNumberFormat="1" applyFont="1" applyFill="1" applyBorder="1" applyAlignment="1">
      <alignment horizontal="centerContinuous" vertical="center"/>
    </xf>
    <xf numFmtId="164" fontId="11" fillId="20" borderId="26" xfId="0" applyNumberFormat="1" applyFont="1" applyFill="1" applyBorder="1" applyAlignment="1">
      <alignment horizontal="centerContinuous" vertical="center"/>
    </xf>
    <xf numFmtId="164" fontId="14" fillId="20" borderId="25" xfId="0" applyNumberFormat="1" applyFont="1" applyFill="1" applyBorder="1" applyAlignment="1">
      <alignment horizontal="centerContinuous" vertical="center"/>
    </xf>
    <xf numFmtId="164" fontId="11" fillId="19" borderId="12" xfId="0" applyNumberFormat="1" applyFont="1" applyFill="1" applyBorder="1" applyAlignment="1">
      <alignment horizontal="centerContinuous" vertical="center"/>
    </xf>
    <xf numFmtId="164" fontId="11" fillId="19" borderId="11" xfId="0" applyNumberFormat="1" applyFont="1" applyFill="1" applyBorder="1" applyAlignment="1">
      <alignment horizontal="centerContinuous" vertical="center"/>
    </xf>
    <xf numFmtId="168" fontId="65" fillId="0" borderId="17" xfId="0" applyNumberFormat="1" applyFont="1" applyFill="1" applyBorder="1" applyAlignment="1">
      <alignment vertical="center"/>
    </xf>
    <xf numFmtId="164" fontId="11" fillId="0" borderId="20" xfId="0" applyNumberFormat="1" applyFont="1" applyFill="1" applyBorder="1" applyAlignment="1">
      <alignment vertical="center"/>
    </xf>
    <xf numFmtId="164" fontId="11" fillId="0" borderId="0" xfId="0" applyNumberFormat="1" applyFont="1" applyFill="1" applyBorder="1" applyAlignment="1">
      <alignment vertical="center"/>
    </xf>
    <xf numFmtId="173" fontId="67" fillId="0" borderId="23" xfId="0" applyNumberFormat="1" applyFont="1" applyFill="1" applyBorder="1" applyAlignment="1">
      <alignment vertical="center"/>
    </xf>
    <xf numFmtId="164" fontId="67" fillId="0" borderId="29" xfId="0" applyNumberFormat="1" applyFont="1" applyFill="1" applyBorder="1" applyAlignment="1">
      <alignment vertical="center"/>
    </xf>
    <xf numFmtId="164" fontId="11" fillId="0" borderId="19" xfId="0" applyNumberFormat="1" applyFont="1" applyBorder="1" applyAlignment="1">
      <alignment vertical="center"/>
    </xf>
    <xf numFmtId="173" fontId="11" fillId="0" borderId="23" xfId="0" applyNumberFormat="1" applyFont="1" applyFill="1" applyBorder="1" applyAlignment="1">
      <alignment vertical="center"/>
    </xf>
    <xf numFmtId="164" fontId="11" fillId="0" borderId="28" xfId="0" applyNumberFormat="1" applyFont="1" applyFill="1" applyBorder="1" applyAlignment="1">
      <alignment vertical="center"/>
    </xf>
    <xf numFmtId="173" fontId="11" fillId="0" borderId="18" xfId="0" applyNumberFormat="1" applyFont="1" applyFill="1" applyBorder="1" applyAlignment="1">
      <alignment vertical="center"/>
    </xf>
    <xf numFmtId="164" fontId="11" fillId="0" borderId="26" xfId="0" applyNumberFormat="1" applyFont="1" applyBorder="1" applyAlignment="1">
      <alignment vertical="center"/>
    </xf>
    <xf numFmtId="164" fontId="11" fillId="0" borderId="25" xfId="0" applyNumberFormat="1" applyFont="1" applyFill="1" applyBorder="1" applyAlignment="1">
      <alignment vertical="center"/>
    </xf>
    <xf numFmtId="164" fontId="14" fillId="20" borderId="14" xfId="0" applyNumberFormat="1" applyFont="1" applyFill="1" applyBorder="1" applyAlignment="1">
      <alignment horizontal="centerContinuous" vertical="center"/>
    </xf>
    <xf numFmtId="164" fontId="11" fillId="0" borderId="19" xfId="0" applyNumberFormat="1" applyFont="1" applyFill="1" applyBorder="1" applyAlignment="1">
      <alignment vertical="center"/>
    </xf>
    <xf numFmtId="164" fontId="14" fillId="19" borderId="12" xfId="0" applyNumberFormat="1" applyFont="1" applyFill="1" applyBorder="1" applyAlignment="1">
      <alignment horizontal="centerContinuous" vertical="center"/>
    </xf>
    <xf numFmtId="164" fontId="14" fillId="19" borderId="11" xfId="0" applyNumberFormat="1" applyFont="1" applyFill="1" applyBorder="1" applyAlignment="1">
      <alignment horizontal="centerContinuous" vertical="center"/>
    </xf>
    <xf numFmtId="164" fontId="27" fillId="0" borderId="0" xfId="0" applyNumberFormat="1" applyFont="1" applyBorder="1" applyAlignment="1">
      <alignment vertical="center"/>
    </xf>
    <xf numFmtId="164" fontId="11" fillId="19" borderId="13" xfId="0" applyNumberFormat="1" applyFont="1" applyFill="1" applyBorder="1" applyAlignment="1">
      <alignment horizontal="centerContinuous" vertical="center"/>
    </xf>
    <xf numFmtId="164" fontId="11" fillId="0" borderId="17" xfId="0" applyNumberFormat="1" applyFont="1" applyBorder="1" applyAlignment="1">
      <alignment vertical="center"/>
    </xf>
    <xf numFmtId="164" fontId="65" fillId="0" borderId="10" xfId="0" applyNumberFormat="1" applyFont="1" applyBorder="1" applyAlignment="1">
      <alignment vertical="center"/>
    </xf>
    <xf numFmtId="164" fontId="11" fillId="0" borderId="29" xfId="0" applyNumberFormat="1" applyFont="1" applyFill="1" applyBorder="1" applyAlignment="1">
      <alignment vertical="center"/>
    </xf>
    <xf numFmtId="164" fontId="11" fillId="0" borderId="26" xfId="0" applyNumberFormat="1" applyFont="1" applyFill="1" applyBorder="1" applyAlignment="1">
      <alignment vertical="center"/>
    </xf>
    <xf numFmtId="164" fontId="14" fillId="20" borderId="27" xfId="0" applyNumberFormat="1" applyFont="1" applyFill="1" applyBorder="1" applyAlignment="1">
      <alignment horizontal="centerContinuous" vertical="center"/>
    </xf>
    <xf numFmtId="164" fontId="14" fillId="20" borderId="26" xfId="0" applyNumberFormat="1" applyFont="1" applyFill="1" applyBorder="1" applyAlignment="1">
      <alignment horizontal="centerContinuous" vertical="center"/>
    </xf>
    <xf numFmtId="164" fontId="66" fillId="0" borderId="0" xfId="0" applyNumberFormat="1" applyFont="1" applyFill="1" applyBorder="1" applyAlignment="1">
      <alignment vertical="center"/>
    </xf>
    <xf numFmtId="164" fontId="66" fillId="0" borderId="0" xfId="0" applyNumberFormat="1" applyFont="1" applyAlignment="1">
      <alignment vertical="center"/>
    </xf>
    <xf numFmtId="164" fontId="68" fillId="0" borderId="0" xfId="0" applyNumberFormat="1" applyFont="1" applyAlignment="1">
      <alignment vertical="center"/>
    </xf>
    <xf numFmtId="164" fontId="25" fillId="0" borderId="0" xfId="0" applyNumberFormat="1" applyFont="1" applyAlignment="1">
      <alignment vertical="center" wrapText="1"/>
    </xf>
    <xf numFmtId="164" fontId="25" fillId="0" borderId="0" xfId="0" applyNumberFormat="1" applyFont="1" applyFill="1" applyAlignment="1">
      <alignment vertical="center" wrapText="1"/>
    </xf>
    <xf numFmtId="164" fontId="1" fillId="0" borderId="0" xfId="0" applyNumberFormat="1" applyFont="1" applyAlignment="1">
      <alignment vertical="center" wrapText="1"/>
    </xf>
    <xf numFmtId="164" fontId="7" fillId="0" borderId="0" xfId="0" applyNumberFormat="1" applyFont="1" applyFill="1" applyAlignment="1">
      <alignment horizontal="left" vertical="center" wrapText="1"/>
    </xf>
    <xf numFmtId="164" fontId="22" fillId="0" borderId="0" xfId="0" applyNumberFormat="1" applyFont="1" applyAlignment="1">
      <alignment vertical="center" wrapText="1"/>
    </xf>
    <xf numFmtId="164" fontId="25" fillId="0" borderId="0" xfId="0" applyNumberFormat="1" applyFont="1" applyFill="1" applyBorder="1" applyAlignment="1">
      <alignment vertical="center" wrapText="1"/>
    </xf>
    <xf numFmtId="164" fontId="25" fillId="0" borderId="0" xfId="0" applyNumberFormat="1" applyFont="1" applyFill="1" applyBorder="1" applyAlignment="1">
      <alignment vertical="top" wrapText="1"/>
    </xf>
    <xf numFmtId="164" fontId="25" fillId="0" borderId="0" xfId="0" applyNumberFormat="1" applyFont="1" applyBorder="1" applyAlignment="1">
      <alignment vertical="center"/>
    </xf>
    <xf numFmtId="164" fontId="25" fillId="0" borderId="0" xfId="0" applyNumberFormat="1" applyFont="1" applyFill="1" applyBorder="1" applyAlignment="1">
      <alignment vertical="center"/>
    </xf>
    <xf numFmtId="164" fontId="3" fillId="0" borderId="55" xfId="0" applyNumberFormat="1" applyFont="1" applyFill="1" applyBorder="1" applyAlignment="1">
      <alignment vertical="center"/>
    </xf>
    <xf numFmtId="164" fontId="3" fillId="0" borderId="44" xfId="0" applyNumberFormat="1" applyFont="1" applyFill="1" applyBorder="1" applyAlignment="1">
      <alignment vertical="center"/>
    </xf>
    <xf numFmtId="164" fontId="3" fillId="0" borderId="45" xfId="0" applyNumberFormat="1" applyFont="1" applyFill="1" applyBorder="1" applyAlignment="1">
      <alignment vertical="center"/>
    </xf>
    <xf numFmtId="164" fontId="56" fillId="0" borderId="56" xfId="0" applyNumberFormat="1" applyFont="1" applyBorder="1" applyAlignment="1">
      <alignment vertical="center"/>
    </xf>
    <xf numFmtId="164" fontId="56" fillId="0" borderId="57" xfId="0" applyNumberFormat="1" applyFont="1" applyBorder="1" applyAlignment="1">
      <alignment vertical="center"/>
    </xf>
    <xf numFmtId="164" fontId="3" fillId="0" borderId="21" xfId="0" applyNumberFormat="1" applyFont="1" applyBorder="1" applyAlignment="1">
      <alignment vertical="center"/>
    </xf>
    <xf numFmtId="166" fontId="9" fillId="20" borderId="24" xfId="0" applyNumberFormat="1" applyFont="1" applyFill="1" applyBorder="1" applyAlignment="1">
      <alignment vertical="center"/>
    </xf>
    <xf numFmtId="164" fontId="8" fillId="21" borderId="14" xfId="0" applyNumberFormat="1" applyFont="1" applyFill="1" applyBorder="1" applyAlignment="1">
      <alignment vertical="center"/>
    </xf>
    <xf numFmtId="164" fontId="8" fillId="0" borderId="0" xfId="0" applyNumberFormat="1" applyFont="1" applyAlignment="1">
      <alignment horizontal="left" vertical="center" wrapText="1"/>
    </xf>
    <xf numFmtId="0" fontId="25" fillId="0" borderId="0" xfId="0" applyFont="1" applyFill="1" applyAlignment="1">
      <alignment vertical="center" wrapText="1"/>
    </xf>
    <xf numFmtId="164" fontId="8" fillId="0" borderId="0" xfId="0" applyNumberFormat="1" applyFont="1" applyAlignment="1">
      <alignment horizontal="left" vertical="center" wrapText="1"/>
    </xf>
    <xf numFmtId="164" fontId="56" fillId="0" borderId="58" xfId="0" applyNumberFormat="1" applyFont="1" applyFill="1" applyBorder="1" applyAlignment="1">
      <alignment vertical="center"/>
    </xf>
    <xf numFmtId="164" fontId="3" fillId="0" borderId="16" xfId="0" applyNumberFormat="1" applyFont="1" applyFill="1" applyBorder="1" applyAlignment="1">
      <alignment horizontal="right" vertical="center"/>
    </xf>
    <xf numFmtId="164" fontId="56" fillId="0" borderId="59" xfId="0" applyNumberFormat="1" applyFont="1" applyFill="1" applyBorder="1" applyAlignment="1">
      <alignment vertical="center"/>
    </xf>
    <xf numFmtId="164" fontId="3" fillId="0" borderId="61" xfId="0" applyNumberFormat="1" applyFont="1" applyFill="1" applyBorder="1" applyAlignment="1">
      <alignment vertical="center"/>
    </xf>
    <xf numFmtId="164" fontId="56" fillId="0" borderId="62" xfId="0" applyNumberFormat="1" applyFont="1" applyFill="1" applyBorder="1" applyAlignment="1">
      <alignment vertical="center"/>
    </xf>
    <xf numFmtId="164" fontId="3" fillId="0" borderId="60" xfId="0" applyNumberFormat="1" applyFont="1" applyFill="1" applyBorder="1" applyAlignment="1">
      <alignment horizontal="right" vertical="center"/>
    </xf>
    <xf numFmtId="164" fontId="56" fillId="0" borderId="60" xfId="0" applyNumberFormat="1" applyFont="1" applyFill="1" applyBorder="1" applyAlignment="1">
      <alignment vertical="center"/>
    </xf>
    <xf numFmtId="164" fontId="56" fillId="0" borderId="17" xfId="0" applyNumberFormat="1" applyFont="1" applyBorder="1" applyAlignment="1">
      <alignment vertical="center"/>
    </xf>
    <xf numFmtId="169" fontId="3" fillId="0" borderId="63" xfId="0" applyNumberFormat="1" applyFont="1" applyBorder="1"/>
    <xf numFmtId="169" fontId="15" fillId="0" borderId="63" xfId="0" applyNumberFormat="1" applyFont="1" applyBorder="1"/>
    <xf numFmtId="169" fontId="22" fillId="0" borderId="63" xfId="0" applyNumberFormat="1" applyFont="1" applyBorder="1"/>
    <xf numFmtId="166" fontId="23" fillId="0" borderId="63" xfId="0" applyNumberFormat="1" applyFont="1" applyBorder="1" applyAlignment="1">
      <alignment vertical="center"/>
    </xf>
    <xf numFmtId="169" fontId="3" fillId="0" borderId="65" xfId="0" applyNumberFormat="1" applyFont="1" applyBorder="1"/>
    <xf numFmtId="169" fontId="15" fillId="0" borderId="65" xfId="0" applyNumberFormat="1" applyFont="1" applyBorder="1"/>
    <xf numFmtId="169" fontId="22" fillId="0" borderId="65" xfId="0" applyNumberFormat="1" applyFont="1" applyBorder="1"/>
    <xf numFmtId="166" fontId="23" fillId="0" borderId="65" xfId="0" applyNumberFormat="1" applyFont="1" applyBorder="1" applyAlignment="1">
      <alignment vertical="center"/>
    </xf>
    <xf numFmtId="169" fontId="3" fillId="0" borderId="67" xfId="0" applyNumberFormat="1" applyFont="1" applyBorder="1"/>
    <xf numFmtId="169" fontId="15" fillId="0" borderId="67" xfId="0" applyNumberFormat="1" applyFont="1" applyBorder="1"/>
    <xf numFmtId="169" fontId="22" fillId="0" borderId="67" xfId="0" applyNumberFormat="1" applyFont="1" applyBorder="1"/>
    <xf numFmtId="166" fontId="23" fillId="0" borderId="67" xfId="0" applyNumberFormat="1" applyFont="1" applyBorder="1" applyAlignment="1">
      <alignment vertical="center"/>
    </xf>
    <xf numFmtId="169" fontId="13" fillId="0" borderId="63" xfId="0" applyNumberFormat="1" applyFont="1" applyBorder="1"/>
    <xf numFmtId="169" fontId="13" fillId="0" borderId="65" xfId="0" applyNumberFormat="1" applyFont="1" applyBorder="1"/>
    <xf numFmtId="169" fontId="13" fillId="0" borderId="67" xfId="0" applyNumberFormat="1" applyFont="1" applyBorder="1"/>
    <xf numFmtId="164" fontId="3" fillId="20" borderId="63" xfId="0" applyNumberFormat="1" applyFont="1" applyFill="1" applyBorder="1" applyAlignment="1">
      <alignment vertical="center"/>
    </xf>
    <xf numFmtId="169" fontId="35" fillId="0" borderId="63" xfId="0" applyNumberFormat="1" applyFont="1" applyBorder="1"/>
    <xf numFmtId="164" fontId="3" fillId="20" borderId="65" xfId="0" applyNumberFormat="1" applyFont="1" applyFill="1" applyBorder="1" applyAlignment="1">
      <alignment vertical="center"/>
    </xf>
    <xf numFmtId="169" fontId="35" fillId="0" borderId="65" xfId="0" applyNumberFormat="1" applyFont="1" applyBorder="1"/>
    <xf numFmtId="164" fontId="3" fillId="20" borderId="67" xfId="0" applyNumberFormat="1" applyFont="1" applyFill="1" applyBorder="1" applyAlignment="1">
      <alignment vertical="center"/>
    </xf>
    <xf numFmtId="169" fontId="35" fillId="0" borderId="67" xfId="0" applyNumberFormat="1" applyFont="1" applyBorder="1"/>
    <xf numFmtId="169" fontId="0" fillId="0" borderId="63" xfId="0" applyNumberFormat="1" applyBorder="1" applyAlignment="1">
      <alignment vertical="center"/>
    </xf>
    <xf numFmtId="169" fontId="0" fillId="0" borderId="65" xfId="0" applyNumberFormat="1" applyBorder="1" applyAlignment="1">
      <alignment vertical="center"/>
    </xf>
    <xf numFmtId="169" fontId="0" fillId="0" borderId="67" xfId="0" applyNumberFormat="1" applyBorder="1" applyAlignment="1">
      <alignment vertical="center"/>
    </xf>
    <xf numFmtId="169" fontId="13" fillId="0" borderId="63" xfId="0" applyNumberFormat="1" applyFont="1" applyFill="1" applyBorder="1"/>
    <xf numFmtId="169" fontId="13" fillId="0" borderId="65" xfId="0" applyNumberFormat="1" applyFont="1" applyFill="1" applyBorder="1"/>
    <xf numFmtId="166" fontId="13" fillId="0" borderId="65" xfId="0" applyNumberFormat="1" applyFont="1" applyFill="1" applyBorder="1"/>
    <xf numFmtId="169" fontId="13" fillId="0" borderId="67" xfId="0" applyNumberFormat="1" applyFont="1" applyFill="1" applyBorder="1"/>
    <xf numFmtId="166" fontId="3" fillId="0" borderId="65" xfId="0" applyNumberFormat="1" applyFont="1" applyBorder="1"/>
    <xf numFmtId="169" fontId="3" fillId="0" borderId="63" xfId="0" applyNumberFormat="1" applyFont="1" applyBorder="1" applyAlignment="1">
      <alignment vertical="center"/>
    </xf>
    <xf numFmtId="169" fontId="3" fillId="0" borderId="65" xfId="0" applyNumberFormat="1" applyFont="1" applyBorder="1" applyAlignment="1">
      <alignment vertical="center"/>
    </xf>
    <xf numFmtId="169" fontId="3" fillId="0" borderId="67" xfId="0" applyNumberFormat="1" applyFont="1" applyBorder="1" applyAlignment="1">
      <alignment vertical="center"/>
    </xf>
    <xf numFmtId="165" fontId="11" fillId="0" borderId="18" xfId="0" applyNumberFormat="1" applyFont="1" applyBorder="1" applyAlignment="1">
      <alignment vertical="center"/>
    </xf>
    <xf numFmtId="165" fontId="11" fillId="0" borderId="23" xfId="0" applyNumberFormat="1" applyFont="1" applyBorder="1" applyAlignment="1">
      <alignment vertical="center"/>
    </xf>
    <xf numFmtId="175" fontId="11" fillId="0" borderId="23" xfId="0" applyNumberFormat="1" applyFont="1" applyFill="1" applyBorder="1" applyAlignment="1">
      <alignment vertical="center"/>
    </xf>
    <xf numFmtId="175" fontId="67" fillId="0" borderId="23" xfId="0" applyNumberFormat="1" applyFont="1" applyFill="1" applyBorder="1" applyAlignment="1">
      <alignment vertical="center"/>
    </xf>
    <xf numFmtId="0" fontId="10" fillId="0" borderId="0" xfId="0" applyNumberFormat="1" applyFont="1" applyAlignment="1">
      <alignment vertical="top"/>
    </xf>
    <xf numFmtId="171" fontId="15" fillId="0" borderId="63" xfId="0" applyNumberFormat="1" applyFont="1" applyBorder="1" applyAlignment="1"/>
    <xf numFmtId="171" fontId="15" fillId="0" borderId="65" xfId="0" applyNumberFormat="1" applyFont="1" applyBorder="1" applyAlignment="1"/>
    <xf numFmtId="171" fontId="15" fillId="0" borderId="67" xfId="0" applyNumberFormat="1" applyFont="1" applyBorder="1" applyAlignment="1"/>
    <xf numFmtId="171" fontId="15" fillId="21" borderId="14" xfId="0" applyNumberFormat="1" applyFont="1" applyFill="1" applyBorder="1" applyAlignment="1"/>
    <xf numFmtId="171" fontId="22" fillId="0" borderId="64" xfId="0" applyNumberFormat="1" applyFont="1" applyBorder="1" applyAlignment="1"/>
    <xf numFmtId="171" fontId="22" fillId="0" borderId="66" xfId="0" applyNumberFormat="1" applyFont="1" applyBorder="1" applyAlignment="1"/>
    <xf numFmtId="171" fontId="22" fillId="0" borderId="68" xfId="0" applyNumberFormat="1" applyFont="1" applyBorder="1" applyAlignment="1"/>
    <xf numFmtId="171" fontId="22" fillId="21" borderId="14" xfId="0" applyNumberFormat="1" applyFont="1" applyFill="1" applyBorder="1" applyAlignment="1"/>
    <xf numFmtId="174" fontId="3" fillId="0" borderId="63" xfId="0" applyNumberFormat="1" applyFont="1" applyBorder="1" applyAlignment="1"/>
    <xf numFmtId="174" fontId="3" fillId="0" borderId="65" xfId="0" applyNumberFormat="1" applyFont="1" applyBorder="1" applyAlignment="1"/>
    <xf numFmtId="174" fontId="3" fillId="0" borderId="67" xfId="0" applyNumberFormat="1" applyFont="1" applyBorder="1" applyAlignment="1"/>
    <xf numFmtId="174" fontId="9" fillId="21" borderId="17" xfId="0" applyNumberFormat="1" applyFont="1" applyFill="1" applyBorder="1" applyAlignment="1"/>
    <xf numFmtId="170" fontId="3" fillId="0" borderId="18" xfId="0" applyNumberFormat="1" applyFont="1" applyBorder="1" applyAlignment="1"/>
    <xf numFmtId="170" fontId="3" fillId="0" borderId="23" xfId="0" applyNumberFormat="1" applyFont="1" applyBorder="1" applyAlignment="1"/>
    <xf numFmtId="170" fontId="21" fillId="0" borderId="60" xfId="0" applyNumberFormat="1" applyFont="1" applyBorder="1" applyAlignment="1"/>
    <xf numFmtId="170" fontId="21" fillId="0" borderId="65" xfId="0" applyNumberFormat="1" applyFont="1" applyBorder="1" applyAlignment="1"/>
    <xf numFmtId="170" fontId="21" fillId="0" borderId="69" xfId="0" applyNumberFormat="1" applyFont="1" applyBorder="1" applyAlignment="1"/>
    <xf numFmtId="170" fontId="9" fillId="21" borderId="14" xfId="0" applyNumberFormat="1" applyFont="1" applyFill="1" applyBorder="1" applyAlignment="1"/>
    <xf numFmtId="171" fontId="3" fillId="0" borderId="18" xfId="0" applyNumberFormat="1" applyFont="1" applyBorder="1" applyAlignment="1"/>
    <xf numFmtId="171" fontId="3" fillId="0" borderId="23" xfId="0" applyNumberFormat="1" applyFont="1" applyBorder="1" applyAlignment="1"/>
    <xf numFmtId="171" fontId="3" fillId="0" borderId="16" xfId="0" applyNumberFormat="1" applyFont="1" applyBorder="1" applyAlignment="1"/>
    <xf numFmtId="171" fontId="9" fillId="21" borderId="12" xfId="0" applyNumberFormat="1" applyFont="1" applyFill="1" applyBorder="1" applyAlignment="1"/>
    <xf numFmtId="164" fontId="70" fillId="0" borderId="0" xfId="0" applyNumberFormat="1" applyFont="1" applyAlignment="1">
      <alignment vertical="center"/>
    </xf>
    <xf numFmtId="164" fontId="11" fillId="19" borderId="13" xfId="0" applyNumberFormat="1" applyFont="1" applyFill="1" applyBorder="1" applyAlignment="1">
      <alignment vertical="center"/>
    </xf>
    <xf numFmtId="164" fontId="11" fillId="19" borderId="11" xfId="0" applyNumberFormat="1" applyFont="1" applyFill="1" applyBorder="1" applyAlignment="1">
      <alignment vertical="center"/>
    </xf>
    <xf numFmtId="164" fontId="14" fillId="19" borderId="25" xfId="0" applyNumberFormat="1" applyFont="1" applyFill="1" applyBorder="1" applyAlignment="1">
      <alignment horizontal="center" vertical="center"/>
    </xf>
    <xf numFmtId="164" fontId="71" fillId="19" borderId="18" xfId="0" applyNumberFormat="1" applyFont="1" applyFill="1" applyBorder="1" applyAlignment="1">
      <alignment horizontal="center" vertical="center" wrapText="1"/>
    </xf>
    <xf numFmtId="165" fontId="3" fillId="0" borderId="0" xfId="0" applyNumberFormat="1" applyFont="1" applyBorder="1" applyAlignment="1">
      <alignment vertical="center"/>
    </xf>
    <xf numFmtId="166" fontId="3" fillId="0" borderId="25" xfId="0" applyNumberFormat="1" applyFont="1" applyFill="1" applyBorder="1" applyAlignment="1">
      <alignment vertical="center"/>
    </xf>
    <xf numFmtId="176" fontId="3" fillId="0" borderId="18" xfId="0" applyNumberFormat="1" applyFont="1" applyFill="1" applyBorder="1" applyAlignment="1">
      <alignment vertical="center"/>
    </xf>
    <xf numFmtId="170" fontId="15" fillId="0" borderId="18" xfId="0" applyNumberFormat="1" applyFont="1" applyFill="1" applyBorder="1" applyAlignment="1">
      <alignment vertical="center"/>
    </xf>
    <xf numFmtId="166" fontId="3" fillId="0" borderId="31" xfId="0" applyNumberFormat="1" applyFont="1" applyFill="1" applyBorder="1" applyAlignment="1">
      <alignment vertical="center"/>
    </xf>
    <xf numFmtId="176" fontId="3" fillId="0" borderId="31" xfId="0" applyNumberFormat="1" applyFont="1" applyFill="1" applyBorder="1" applyAlignment="1">
      <alignment vertical="center"/>
    </xf>
    <xf numFmtId="170" fontId="15" fillId="0" borderId="22" xfId="0" applyNumberFormat="1" applyFont="1" applyFill="1" applyBorder="1" applyAlignment="1">
      <alignment vertical="center"/>
    </xf>
    <xf numFmtId="166" fontId="9" fillId="21" borderId="13" xfId="0" applyNumberFormat="1" applyFont="1" applyFill="1" applyBorder="1" applyAlignment="1">
      <alignment vertical="center"/>
    </xf>
    <xf numFmtId="176" fontId="9" fillId="21" borderId="14" xfId="0" applyNumberFormat="1" applyFont="1" applyFill="1" applyBorder="1" applyAlignment="1">
      <alignment vertical="center"/>
    </xf>
    <xf numFmtId="170" fontId="16" fillId="21" borderId="14" xfId="0" applyNumberFormat="1" applyFont="1" applyFill="1" applyBorder="1" applyAlignment="1">
      <alignment vertical="center"/>
    </xf>
    <xf numFmtId="164" fontId="9" fillId="0" borderId="0" xfId="0" applyNumberFormat="1" applyFont="1" applyFill="1" applyBorder="1" applyAlignment="1">
      <alignment vertical="center"/>
    </xf>
    <xf numFmtId="0" fontId="10" fillId="0" borderId="0" xfId="0" applyNumberFormat="1" applyFont="1" applyFill="1" applyAlignment="1">
      <alignment vertical="center"/>
    </xf>
    <xf numFmtId="176" fontId="3" fillId="0" borderId="22" xfId="0" applyNumberFormat="1" applyFont="1" applyFill="1" applyBorder="1" applyAlignment="1">
      <alignment vertical="center"/>
    </xf>
    <xf numFmtId="165" fontId="3" fillId="0" borderId="36" xfId="0" applyNumberFormat="1" applyFont="1" applyFill="1" applyBorder="1" applyAlignment="1">
      <alignment vertical="center"/>
    </xf>
    <xf numFmtId="165" fontId="3" fillId="0" borderId="37" xfId="0" applyNumberFormat="1" applyFont="1" applyFill="1" applyBorder="1" applyAlignment="1">
      <alignment vertical="center"/>
    </xf>
    <xf numFmtId="164" fontId="3" fillId="0" borderId="20" xfId="0" applyNumberFormat="1" applyFont="1" applyFill="1" applyBorder="1" applyAlignment="1">
      <alignment vertical="center"/>
    </xf>
    <xf numFmtId="164" fontId="14" fillId="19" borderId="13" xfId="0" applyNumberFormat="1" applyFont="1" applyFill="1" applyBorder="1" applyAlignment="1">
      <alignment horizontal="center" vertical="center" wrapText="1"/>
    </xf>
    <xf numFmtId="165" fontId="3" fillId="0" borderId="26" xfId="0" applyNumberFormat="1" applyFont="1" applyBorder="1" applyAlignment="1">
      <alignment vertical="center"/>
    </xf>
    <xf numFmtId="170" fontId="21" fillId="0" borderId="32" xfId="0" applyNumberFormat="1" applyFont="1" applyBorder="1" applyAlignment="1">
      <alignment vertical="center"/>
    </xf>
    <xf numFmtId="165" fontId="3" fillId="0" borderId="29" xfId="0" applyNumberFormat="1" applyFont="1" applyBorder="1" applyAlignment="1">
      <alignment vertical="center"/>
    </xf>
    <xf numFmtId="166" fontId="3" fillId="0" borderId="28" xfId="0" applyNumberFormat="1" applyFont="1" applyFill="1" applyBorder="1" applyAlignment="1">
      <alignment vertical="center"/>
    </xf>
    <xf numFmtId="170" fontId="21" fillId="0" borderId="33" xfId="0" applyNumberFormat="1" applyFont="1" applyBorder="1" applyAlignment="1">
      <alignment vertical="center"/>
    </xf>
    <xf numFmtId="165" fontId="3" fillId="0" borderId="70" xfId="0" applyNumberFormat="1" applyFont="1" applyBorder="1" applyAlignment="1">
      <alignment vertical="center"/>
    </xf>
    <xf numFmtId="165" fontId="3" fillId="0" borderId="71" xfId="0" applyNumberFormat="1" applyFont="1" applyBorder="1" applyAlignment="1">
      <alignment vertical="center"/>
    </xf>
    <xf numFmtId="166" fontId="3" fillId="0" borderId="70" xfId="0" applyNumberFormat="1" applyFont="1" applyFill="1" applyBorder="1" applyAlignment="1">
      <alignment vertical="center"/>
    </xf>
    <xf numFmtId="166" fontId="3" fillId="0" borderId="20" xfId="0" applyNumberFormat="1" applyFont="1" applyFill="1" applyBorder="1" applyAlignment="1">
      <alignment vertical="center"/>
    </xf>
    <xf numFmtId="170" fontId="21" fillId="0" borderId="72" xfId="0" applyNumberFormat="1" applyFont="1" applyBorder="1" applyAlignment="1">
      <alignment vertical="center"/>
    </xf>
    <xf numFmtId="170" fontId="73" fillId="21" borderId="14" xfId="0" applyNumberFormat="1" applyFont="1" applyFill="1" applyBorder="1" applyAlignment="1">
      <alignment vertical="center"/>
    </xf>
    <xf numFmtId="164" fontId="3" fillId="0" borderId="0" xfId="0" applyNumberFormat="1" applyFont="1" applyAlignment="1">
      <alignment horizontal="center" vertical="center"/>
    </xf>
    <xf numFmtId="164" fontId="3" fillId="20" borderId="41" xfId="0" applyNumberFormat="1" applyFont="1" applyFill="1" applyBorder="1" applyAlignment="1">
      <alignment vertical="center"/>
    </xf>
    <xf numFmtId="177" fontId="72" fillId="20" borderId="63" xfId="0" applyNumberFormat="1" applyFont="1" applyFill="1" applyBorder="1" applyAlignment="1">
      <alignment vertical="center"/>
    </xf>
    <xf numFmtId="165" fontId="11" fillId="0" borderId="40" xfId="0" applyNumberFormat="1" applyFont="1" applyFill="1" applyBorder="1" applyAlignment="1">
      <alignment vertical="center"/>
    </xf>
    <xf numFmtId="165" fontId="11" fillId="0" borderId="39" xfId="0" applyNumberFormat="1" applyFont="1" applyFill="1" applyBorder="1" applyAlignment="1">
      <alignment vertical="center"/>
    </xf>
    <xf numFmtId="164" fontId="71" fillId="0" borderId="39" xfId="0" applyNumberFormat="1" applyFont="1" applyFill="1" applyBorder="1" applyAlignment="1">
      <alignment vertical="center"/>
    </xf>
    <xf numFmtId="164" fontId="3" fillId="0" borderId="41" xfId="0" applyNumberFormat="1" applyFont="1" applyBorder="1" applyAlignment="1">
      <alignment vertical="center"/>
    </xf>
    <xf numFmtId="177" fontId="21" fillId="0" borderId="65" xfId="0" applyNumberFormat="1" applyFont="1" applyFill="1" applyBorder="1" applyAlignment="1">
      <alignment vertical="center"/>
    </xf>
    <xf numFmtId="165" fontId="74" fillId="0" borderId="39" xfId="0" applyNumberFormat="1" applyFont="1" applyFill="1" applyBorder="1" applyAlignment="1">
      <alignment vertical="center"/>
    </xf>
    <xf numFmtId="164" fontId="14" fillId="20" borderId="40" xfId="0" applyNumberFormat="1" applyFont="1" applyFill="1" applyBorder="1" applyAlignment="1">
      <alignment vertical="center"/>
    </xf>
    <xf numFmtId="164" fontId="14" fillId="20" borderId="39" xfId="0" applyNumberFormat="1" applyFont="1" applyFill="1" applyBorder="1" applyAlignment="1">
      <alignment vertical="center"/>
    </xf>
    <xf numFmtId="164" fontId="9" fillId="20" borderId="39" xfId="0" applyNumberFormat="1" applyFont="1" applyFill="1" applyBorder="1" applyAlignment="1">
      <alignment vertical="center"/>
    </xf>
    <xf numFmtId="177" fontId="72" fillId="20" borderId="65" xfId="0" applyNumberFormat="1" applyFont="1" applyFill="1" applyBorder="1" applyAlignment="1">
      <alignment vertical="center"/>
    </xf>
    <xf numFmtId="164" fontId="11" fillId="0" borderId="40" xfId="0" applyNumberFormat="1" applyFont="1" applyBorder="1" applyAlignment="1">
      <alignment vertical="center"/>
    </xf>
    <xf numFmtId="164" fontId="11" fillId="0" borderId="39" xfId="0" applyNumberFormat="1" applyFont="1" applyBorder="1" applyAlignment="1">
      <alignment vertical="center"/>
    </xf>
    <xf numFmtId="164" fontId="3" fillId="0" borderId="39" xfId="0" applyNumberFormat="1" applyFont="1" applyBorder="1" applyAlignment="1">
      <alignment vertical="center"/>
    </xf>
    <xf numFmtId="164" fontId="11" fillId="0" borderId="20" xfId="0" applyNumberFormat="1" applyFont="1" applyBorder="1" applyAlignment="1">
      <alignment vertical="center"/>
    </xf>
    <xf numFmtId="177" fontId="21" fillId="0" borderId="67" xfId="0" applyNumberFormat="1" applyFont="1" applyFill="1" applyBorder="1" applyAlignment="1">
      <alignment vertical="center"/>
    </xf>
    <xf numFmtId="10" fontId="21" fillId="0" borderId="0" xfId="0" applyNumberFormat="1" applyFont="1" applyBorder="1" applyAlignment="1">
      <alignment vertical="center"/>
    </xf>
    <xf numFmtId="177" fontId="72" fillId="20" borderId="24" xfId="0" applyNumberFormat="1" applyFont="1" applyFill="1" applyBorder="1" applyAlignment="1">
      <alignment vertical="center"/>
    </xf>
    <xf numFmtId="177" fontId="9" fillId="21" borderId="12" xfId="51" applyNumberFormat="1" applyFont="1" applyFill="1" applyBorder="1" applyAlignment="1">
      <alignment vertical="center"/>
    </xf>
    <xf numFmtId="164" fontId="9" fillId="19" borderId="25" xfId="0" applyNumberFormat="1" applyFont="1" applyFill="1" applyBorder="1" applyAlignment="1">
      <alignment horizontal="center" vertical="center" wrapText="1"/>
    </xf>
    <xf numFmtId="164" fontId="9" fillId="19" borderId="26" xfId="0" applyNumberFormat="1" applyFont="1" applyFill="1" applyBorder="1" applyAlignment="1">
      <alignment horizontal="center" vertical="center" wrapText="1"/>
    </xf>
    <xf numFmtId="164" fontId="3" fillId="23" borderId="13" xfId="0" applyNumberFormat="1" applyFont="1" applyFill="1" applyBorder="1" applyAlignment="1">
      <alignment vertical="center"/>
    </xf>
    <xf numFmtId="164" fontId="9" fillId="23" borderId="12" xfId="0" applyNumberFormat="1" applyFont="1" applyFill="1" applyBorder="1" applyAlignment="1">
      <alignment horizontal="right" vertical="center"/>
    </xf>
    <xf numFmtId="164" fontId="14" fillId="19" borderId="25" xfId="0" applyNumberFormat="1" applyFont="1" applyFill="1" applyBorder="1" applyAlignment="1">
      <alignment horizontal="centerContinuous" vertical="center"/>
    </xf>
    <xf numFmtId="164" fontId="9" fillId="20" borderId="25" xfId="0" applyNumberFormat="1" applyFont="1" applyFill="1" applyBorder="1" applyAlignment="1">
      <alignment horizontal="left" vertical="center"/>
    </xf>
    <xf numFmtId="164" fontId="9" fillId="20" borderId="26" xfId="0" applyNumberFormat="1" applyFont="1" applyFill="1" applyBorder="1" applyAlignment="1">
      <alignment horizontal="centerContinuous" vertical="center"/>
    </xf>
    <xf numFmtId="164" fontId="9" fillId="20" borderId="27" xfId="0" applyNumberFormat="1" applyFont="1" applyFill="1" applyBorder="1" applyAlignment="1">
      <alignment horizontal="centerContinuous" vertical="center"/>
    </xf>
    <xf numFmtId="164" fontId="3" fillId="0" borderId="36" xfId="0" applyNumberFormat="1" applyFont="1" applyFill="1" applyBorder="1" applyAlignment="1">
      <alignment vertical="center"/>
    </xf>
    <xf numFmtId="164" fontId="56" fillId="0" borderId="37" xfId="0" applyNumberFormat="1" applyFont="1" applyFill="1" applyBorder="1" applyAlignment="1">
      <alignment vertical="center"/>
    </xf>
    <xf numFmtId="164" fontId="56" fillId="0" borderId="9" xfId="0" applyNumberFormat="1" applyFont="1" applyFill="1" applyBorder="1" applyAlignment="1">
      <alignment vertical="center"/>
    </xf>
    <xf numFmtId="177" fontId="13" fillId="0" borderId="63" xfId="39" applyNumberFormat="1" applyFont="1" applyBorder="1" applyAlignment="1">
      <alignment vertical="center"/>
    </xf>
    <xf numFmtId="177" fontId="13" fillId="0" borderId="65" xfId="39" applyNumberFormat="1" applyFont="1" applyBorder="1" applyAlignment="1">
      <alignment vertical="center"/>
    </xf>
    <xf numFmtId="177" fontId="13" fillId="0" borderId="67" xfId="39" applyNumberFormat="1" applyFont="1" applyBorder="1" applyAlignment="1">
      <alignment vertical="center"/>
    </xf>
    <xf numFmtId="177" fontId="21" fillId="0" borderId="73" xfId="0" applyNumberFormat="1" applyFont="1" applyFill="1" applyBorder="1" applyAlignment="1">
      <alignment vertical="center"/>
    </xf>
    <xf numFmtId="164" fontId="8" fillId="0" borderId="0" xfId="0" applyNumberFormat="1" applyFont="1" applyAlignment="1">
      <alignment horizontal="left" vertical="center" wrapText="1"/>
    </xf>
    <xf numFmtId="164" fontId="75" fillId="19" borderId="14" xfId="0" applyNumberFormat="1" applyFont="1" applyFill="1" applyBorder="1" applyAlignment="1">
      <alignment horizontal="center" vertical="center" wrapText="1"/>
    </xf>
    <xf numFmtId="164" fontId="9" fillId="19" borderId="26" xfId="0" applyNumberFormat="1" applyFont="1" applyFill="1" applyBorder="1" applyAlignment="1">
      <alignment horizontal="centerContinuous" vertical="center"/>
    </xf>
    <xf numFmtId="164" fontId="3" fillId="0" borderId="19" xfId="0" applyNumberFormat="1" applyFont="1" applyBorder="1" applyAlignment="1">
      <alignment vertical="center"/>
    </xf>
    <xf numFmtId="164" fontId="9" fillId="22" borderId="9" xfId="0" applyNumberFormat="1" applyFont="1" applyFill="1" applyBorder="1" applyAlignment="1">
      <alignment horizontal="right" vertical="center"/>
    </xf>
    <xf numFmtId="49" fontId="14" fillId="20" borderId="14" xfId="0" applyNumberFormat="1" applyFont="1" applyFill="1" applyBorder="1" applyAlignment="1">
      <alignment horizontal="center" vertical="center"/>
    </xf>
    <xf numFmtId="164" fontId="65" fillId="0" borderId="9" xfId="0" applyNumberFormat="1" applyFont="1" applyBorder="1" applyAlignment="1">
      <alignment horizontal="right" vertical="center"/>
    </xf>
    <xf numFmtId="164" fontId="14" fillId="20" borderId="21" xfId="0" applyNumberFormat="1" applyFont="1" applyFill="1" applyBorder="1" applyAlignment="1">
      <alignment horizontal="centerContinuous" vertical="center"/>
    </xf>
    <xf numFmtId="164" fontId="11" fillId="0" borderId="39" xfId="0" applyNumberFormat="1" applyFont="1" applyFill="1" applyBorder="1" applyAlignment="1">
      <alignment vertical="center"/>
    </xf>
    <xf numFmtId="164" fontId="67" fillId="0" borderId="39" xfId="0" applyNumberFormat="1" applyFont="1" applyFill="1" applyBorder="1" applyAlignment="1">
      <alignment vertical="center"/>
    </xf>
    <xf numFmtId="164" fontId="14" fillId="20" borderId="18" xfId="0" applyNumberFormat="1" applyFont="1" applyFill="1" applyBorder="1" applyAlignment="1">
      <alignment horizontal="centerContinuous" vertical="center"/>
    </xf>
    <xf numFmtId="164" fontId="14" fillId="20" borderId="19" xfId="0" applyNumberFormat="1" applyFont="1" applyFill="1" applyBorder="1" applyAlignment="1">
      <alignment horizontal="centerContinuous" vertical="center"/>
    </xf>
    <xf numFmtId="164" fontId="14" fillId="20" borderId="0" xfId="0" applyNumberFormat="1" applyFont="1" applyFill="1" applyBorder="1" applyAlignment="1">
      <alignment horizontal="centerContinuous" vertical="center"/>
    </xf>
    <xf numFmtId="164" fontId="14" fillId="20" borderId="17" xfId="0" applyNumberFormat="1" applyFont="1" applyFill="1" applyBorder="1" applyAlignment="1">
      <alignment horizontal="centerContinuous" vertical="center"/>
    </xf>
    <xf numFmtId="164" fontId="11" fillId="0" borderId="37" xfId="0" applyNumberFormat="1" applyFont="1" applyFill="1" applyBorder="1" applyAlignment="1">
      <alignment vertical="center"/>
    </xf>
    <xf numFmtId="164" fontId="67" fillId="0" borderId="9" xfId="0" applyNumberFormat="1" applyFont="1" applyFill="1" applyBorder="1" applyAlignment="1">
      <alignment vertical="center"/>
    </xf>
    <xf numFmtId="175" fontId="11" fillId="0" borderId="18" xfId="0" applyNumberFormat="1" applyFont="1" applyFill="1" applyBorder="1" applyAlignment="1">
      <alignment horizontal="right" vertical="center"/>
    </xf>
    <xf numFmtId="175" fontId="67" fillId="0" borderId="17" xfId="0" applyNumberFormat="1" applyFont="1" applyFill="1" applyBorder="1" applyAlignment="1">
      <alignment vertical="center"/>
    </xf>
    <xf numFmtId="164" fontId="11" fillId="0" borderId="42" xfId="0" applyNumberFormat="1" applyFont="1" applyFill="1" applyBorder="1" applyAlignment="1">
      <alignment vertical="center"/>
    </xf>
    <xf numFmtId="164" fontId="11" fillId="0" borderId="41" xfId="0" applyNumberFormat="1" applyFont="1" applyFill="1" applyBorder="1" applyAlignment="1">
      <alignment vertical="center"/>
    </xf>
    <xf numFmtId="164" fontId="67" fillId="0" borderId="41" xfId="0" applyNumberFormat="1" applyFont="1" applyFill="1" applyBorder="1" applyAlignment="1">
      <alignment vertical="center"/>
    </xf>
    <xf numFmtId="164" fontId="65" fillId="0" borderId="10" xfId="0" applyNumberFormat="1" applyFont="1" applyFill="1" applyBorder="1" applyAlignment="1">
      <alignment horizontal="right" vertical="center"/>
    </xf>
    <xf numFmtId="175" fontId="11" fillId="0" borderId="18" xfId="0" applyNumberFormat="1" applyFont="1" applyFill="1" applyBorder="1" applyAlignment="1">
      <alignment vertical="center"/>
    </xf>
    <xf numFmtId="164" fontId="56" fillId="23" borderId="13" xfId="0" applyNumberFormat="1" applyFont="1" applyFill="1" applyBorder="1" applyAlignment="1">
      <alignment vertical="center"/>
    </xf>
    <xf numFmtId="164" fontId="56" fillId="23" borderId="11" xfId="0" applyNumberFormat="1" applyFont="1" applyFill="1" applyBorder="1" applyAlignment="1">
      <alignment horizontal="right" vertical="center"/>
    </xf>
    <xf numFmtId="164" fontId="56" fillId="23" borderId="11" xfId="0" applyNumberFormat="1" applyFont="1" applyFill="1" applyBorder="1" applyAlignment="1">
      <alignment vertical="center"/>
    </xf>
    <xf numFmtId="164" fontId="9" fillId="23" borderId="11" xfId="0" applyNumberFormat="1" applyFont="1" applyFill="1" applyBorder="1" applyAlignment="1">
      <alignment horizontal="left" vertical="center"/>
    </xf>
    <xf numFmtId="164" fontId="9" fillId="23" borderId="10" xfId="0" applyNumberFormat="1" applyFont="1" applyFill="1" applyBorder="1" applyAlignment="1">
      <alignment vertical="center"/>
    </xf>
    <xf numFmtId="164" fontId="9" fillId="23" borderId="17" xfId="0" applyNumberFormat="1" applyFont="1" applyFill="1" applyBorder="1" applyAlignment="1">
      <alignment vertical="center"/>
    </xf>
    <xf numFmtId="164" fontId="56" fillId="23" borderId="12" xfId="0" applyNumberFormat="1" applyFont="1" applyFill="1" applyBorder="1" applyAlignment="1">
      <alignment vertical="center"/>
    </xf>
    <xf numFmtId="164" fontId="56" fillId="23" borderId="14" xfId="0" applyNumberFormat="1" applyFont="1" applyFill="1" applyBorder="1" applyAlignment="1">
      <alignment vertical="center"/>
    </xf>
    <xf numFmtId="164" fontId="11" fillId="19" borderId="26" xfId="0" applyNumberFormat="1" applyFont="1" applyFill="1" applyBorder="1" applyAlignment="1">
      <alignment horizontal="centerContinuous" vertical="center"/>
    </xf>
    <xf numFmtId="164" fontId="11" fillId="0" borderId="9" xfId="0" applyNumberFormat="1" applyFont="1" applyFill="1" applyBorder="1" applyAlignment="1">
      <alignment vertical="center"/>
    </xf>
    <xf numFmtId="164" fontId="65" fillId="0" borderId="9" xfId="0" applyNumberFormat="1" applyFont="1" applyFill="1" applyBorder="1" applyAlignment="1">
      <alignment horizontal="right" vertical="center"/>
    </xf>
    <xf numFmtId="164" fontId="70" fillId="0" borderId="0" xfId="0" applyNumberFormat="1" applyFont="1" applyFill="1" applyBorder="1" applyAlignment="1">
      <alignment vertical="center"/>
    </xf>
    <xf numFmtId="164" fontId="34" fillId="0" borderId="0" xfId="0" applyNumberFormat="1" applyFont="1" applyAlignment="1">
      <alignment vertical="center"/>
    </xf>
    <xf numFmtId="165" fontId="3" fillId="0" borderId="42"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0" xfId="0" applyNumberFormat="1" applyFont="1" applyFill="1" applyBorder="1" applyAlignment="1">
      <alignment vertical="center"/>
    </xf>
    <xf numFmtId="165" fontId="3" fillId="0" borderId="21" xfId="0" applyNumberFormat="1" applyFont="1" applyFill="1" applyBorder="1" applyAlignment="1">
      <alignment vertical="center"/>
    </xf>
    <xf numFmtId="165" fontId="3" fillId="0" borderId="55" xfId="0" applyNumberFormat="1" applyFont="1" applyBorder="1" applyAlignment="1">
      <alignment vertical="center"/>
    </xf>
    <xf numFmtId="165" fontId="3" fillId="0" borderId="44" xfId="0" applyNumberFormat="1" applyFont="1" applyBorder="1" applyAlignment="1">
      <alignment vertical="center"/>
    </xf>
    <xf numFmtId="164" fontId="3" fillId="20" borderId="39" xfId="0" applyNumberFormat="1" applyFont="1" applyFill="1" applyBorder="1" applyAlignment="1">
      <alignment vertical="center"/>
    </xf>
    <xf numFmtId="164" fontId="3" fillId="20" borderId="37" xfId="0" applyNumberFormat="1" applyFont="1" applyFill="1" applyBorder="1" applyAlignment="1">
      <alignment vertical="center"/>
    </xf>
    <xf numFmtId="166" fontId="9" fillId="20" borderId="25" xfId="0" applyNumberFormat="1" applyFont="1" applyFill="1" applyBorder="1" applyAlignment="1">
      <alignment vertical="center"/>
    </xf>
    <xf numFmtId="166" fontId="9" fillId="20" borderId="28" xfId="0" applyNumberFormat="1" applyFont="1" applyFill="1" applyBorder="1" applyAlignment="1">
      <alignment vertical="center"/>
    </xf>
    <xf numFmtId="164" fontId="9" fillId="20" borderId="28" xfId="0" applyNumberFormat="1" applyFont="1" applyFill="1" applyBorder="1" applyAlignment="1">
      <alignment vertical="center"/>
    </xf>
    <xf numFmtId="3" fontId="9" fillId="20" borderId="28" xfId="0" applyNumberFormat="1" applyFont="1" applyFill="1" applyBorder="1" applyAlignment="1">
      <alignment vertical="center"/>
    </xf>
    <xf numFmtId="166" fontId="3" fillId="0" borderId="28" xfId="0" applyNumberFormat="1" applyFont="1" applyBorder="1" applyAlignment="1">
      <alignment vertical="center"/>
    </xf>
    <xf numFmtId="164" fontId="9" fillId="20" borderId="23" xfId="0" applyNumberFormat="1" applyFont="1" applyFill="1" applyBorder="1" applyAlignment="1">
      <alignment vertical="center"/>
    </xf>
    <xf numFmtId="164" fontId="9" fillId="20" borderId="24" xfId="0" applyNumberFormat="1" applyFont="1" applyFill="1" applyBorder="1" applyAlignment="1">
      <alignment vertical="center"/>
    </xf>
    <xf numFmtId="164" fontId="3" fillId="0" borderId="58" xfId="0" applyNumberFormat="1" applyFont="1" applyFill="1" applyBorder="1" applyAlignment="1">
      <alignment vertical="center"/>
    </xf>
    <xf numFmtId="165" fontId="13" fillId="0" borderId="28" xfId="0" applyNumberFormat="1" applyFont="1" applyBorder="1" applyAlignment="1">
      <alignment horizontal="left" vertical="center" wrapText="1"/>
    </xf>
    <xf numFmtId="165" fontId="13" fillId="0" borderId="30" xfId="0" applyNumberFormat="1" applyFont="1" applyBorder="1" applyAlignment="1">
      <alignment horizontal="left" vertical="center" wrapText="1"/>
    </xf>
    <xf numFmtId="165" fontId="3" fillId="0" borderId="28" xfId="0" applyNumberFormat="1" applyFont="1" applyBorder="1" applyAlignment="1">
      <alignment horizontal="left" vertical="center" wrapText="1"/>
    </xf>
    <xf numFmtId="165" fontId="3" fillId="0" borderId="30" xfId="0" applyNumberFormat="1" applyFont="1" applyBorder="1" applyAlignment="1">
      <alignment horizontal="left" vertical="center" wrapText="1"/>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5" fontId="3" fillId="0" borderId="9" xfId="0" applyNumberFormat="1" applyFont="1" applyBorder="1" applyAlignment="1">
      <alignment vertical="center"/>
    </xf>
    <xf numFmtId="0" fontId="13" fillId="0" borderId="19" xfId="0" applyNumberFormat="1" applyFont="1" applyFill="1" applyBorder="1" applyAlignment="1">
      <alignment horizontal="left" vertical="center"/>
    </xf>
    <xf numFmtId="165" fontId="3" fillId="0" borderId="29" xfId="0" applyNumberFormat="1" applyFont="1" applyBorder="1" applyAlignment="1">
      <alignment horizontal="left" vertical="center" wrapText="1"/>
    </xf>
    <xf numFmtId="165" fontId="13" fillId="0" borderId="29" xfId="0" applyNumberFormat="1" applyFont="1" applyBorder="1" applyAlignment="1">
      <alignment horizontal="left" vertical="center" wrapText="1"/>
    </xf>
    <xf numFmtId="165" fontId="13" fillId="0" borderId="29" xfId="0" applyNumberFormat="1" applyFont="1" applyBorder="1" applyAlignment="1">
      <alignment vertical="center"/>
    </xf>
    <xf numFmtId="164" fontId="9" fillId="21" borderId="11" xfId="0" applyNumberFormat="1" applyFont="1" applyFill="1" applyBorder="1" applyAlignment="1">
      <alignment vertical="center"/>
    </xf>
    <xf numFmtId="164" fontId="9" fillId="19" borderId="27" xfId="0" applyNumberFormat="1" applyFont="1" applyFill="1" applyBorder="1" applyAlignment="1">
      <alignment horizontal="center" vertical="center"/>
    </xf>
    <xf numFmtId="165" fontId="3" fillId="0" borderId="40" xfId="0" applyNumberFormat="1" applyFont="1" applyFill="1" applyBorder="1" applyAlignment="1">
      <alignment vertical="center"/>
    </xf>
    <xf numFmtId="165" fontId="3" fillId="0" borderId="41" xfId="0" applyNumberFormat="1" applyFont="1" applyFill="1" applyBorder="1" applyAlignment="1">
      <alignment vertical="center"/>
    </xf>
    <xf numFmtId="0" fontId="13" fillId="0" borderId="21" xfId="0" applyNumberFormat="1" applyFont="1" applyFill="1" applyBorder="1" applyAlignment="1">
      <alignment horizontal="left" vertical="center"/>
    </xf>
    <xf numFmtId="0" fontId="13" fillId="0" borderId="10" xfId="0" applyNumberFormat="1" applyFont="1" applyFill="1" applyBorder="1" applyAlignment="1">
      <alignment horizontal="left" vertical="center"/>
    </xf>
    <xf numFmtId="167" fontId="13" fillId="0" borderId="36" xfId="0" applyNumberFormat="1" applyFont="1" applyFill="1" applyBorder="1" applyAlignment="1">
      <alignment horizontal="left" vertical="center"/>
    </xf>
    <xf numFmtId="167" fontId="13" fillId="0" borderId="42" xfId="0" applyNumberFormat="1" applyFont="1" applyFill="1" applyBorder="1" applyAlignment="1">
      <alignment horizontal="left" vertical="center"/>
    </xf>
    <xf numFmtId="0" fontId="13" fillId="0" borderId="40" xfId="0" applyNumberFormat="1" applyFont="1" applyFill="1" applyBorder="1" applyAlignment="1">
      <alignment horizontal="left" vertical="center"/>
    </xf>
    <xf numFmtId="0" fontId="13" fillId="0" borderId="41" xfId="0" applyNumberFormat="1" applyFont="1" applyFill="1" applyBorder="1" applyAlignment="1">
      <alignment horizontal="left" vertical="center"/>
    </xf>
    <xf numFmtId="164" fontId="9" fillId="19" borderId="27" xfId="0" applyNumberFormat="1" applyFont="1" applyFill="1" applyBorder="1" applyAlignment="1">
      <alignment horizontal="center" vertical="center" wrapText="1"/>
    </xf>
    <xf numFmtId="164" fontId="24" fillId="21" borderId="13" xfId="0" applyNumberFormat="1" applyFont="1" applyFill="1" applyBorder="1" applyAlignment="1">
      <alignment horizontal="right" vertical="center"/>
    </xf>
    <xf numFmtId="164" fontId="24" fillId="21" borderId="12" xfId="0" applyNumberFormat="1" applyFont="1" applyFill="1" applyBorder="1" applyAlignment="1">
      <alignment horizontal="right" vertical="center"/>
    </xf>
    <xf numFmtId="164" fontId="3" fillId="0" borderId="42" xfId="0" applyNumberFormat="1" applyFont="1" applyFill="1" applyBorder="1" applyAlignment="1">
      <alignment vertical="center"/>
    </xf>
    <xf numFmtId="164" fontId="3" fillId="0" borderId="40" xfId="0" applyNumberFormat="1" applyFont="1" applyFill="1" applyBorder="1" applyAlignment="1">
      <alignment vertical="center"/>
    </xf>
    <xf numFmtId="164" fontId="3" fillId="0" borderId="41" xfId="0" applyNumberFormat="1" applyFont="1" applyFill="1" applyBorder="1" applyAlignment="1">
      <alignment vertical="center"/>
    </xf>
    <xf numFmtId="167" fontId="13" fillId="0" borderId="40" xfId="0" applyNumberFormat="1" applyFont="1" applyFill="1" applyBorder="1" applyAlignment="1">
      <alignment horizontal="left" vertical="center"/>
    </xf>
    <xf numFmtId="167" fontId="13" fillId="0" borderId="41" xfId="0" applyNumberFormat="1" applyFont="1" applyFill="1" applyBorder="1" applyAlignment="1">
      <alignment horizontal="left" vertical="center"/>
    </xf>
    <xf numFmtId="165" fontId="11" fillId="0" borderId="24" xfId="0" applyNumberFormat="1" applyFont="1" applyBorder="1" applyAlignment="1">
      <alignment vertical="center"/>
    </xf>
    <xf numFmtId="164" fontId="3" fillId="23" borderId="11" xfId="0" applyNumberFormat="1" applyFont="1" applyFill="1" applyBorder="1" applyAlignment="1">
      <alignment vertical="center"/>
    </xf>
    <xf numFmtId="164" fontId="9" fillId="23" borderId="10" xfId="0" applyNumberFormat="1" applyFont="1" applyFill="1" applyBorder="1" applyAlignment="1">
      <alignment horizontal="left" vertical="center"/>
    </xf>
    <xf numFmtId="164" fontId="67" fillId="0" borderId="0" xfId="0" applyNumberFormat="1" applyFont="1" applyFill="1" applyBorder="1" applyAlignment="1">
      <alignment vertical="center"/>
    </xf>
    <xf numFmtId="173" fontId="67" fillId="0" borderId="24" xfId="0" applyNumberFormat="1" applyFont="1" applyFill="1" applyBorder="1" applyAlignment="1">
      <alignment vertical="center"/>
    </xf>
    <xf numFmtId="164" fontId="14" fillId="20" borderId="13" xfId="0" applyNumberFormat="1" applyFont="1" applyFill="1" applyBorder="1" applyAlignment="1">
      <alignment horizontal="centerContinuous" vertical="center"/>
    </xf>
    <xf numFmtId="164" fontId="14" fillId="20" borderId="11" xfId="0" applyNumberFormat="1" applyFont="1" applyFill="1" applyBorder="1" applyAlignment="1">
      <alignment horizontal="centerContinuous" vertical="center"/>
    </xf>
    <xf numFmtId="164" fontId="14" fillId="20" borderId="12" xfId="0" applyNumberFormat="1" applyFont="1" applyFill="1" applyBorder="1" applyAlignment="1">
      <alignment horizontal="centerContinuous" vertical="center"/>
    </xf>
    <xf numFmtId="164" fontId="56" fillId="23" borderId="20" xfId="0" applyNumberFormat="1" applyFont="1" applyFill="1" applyBorder="1" applyAlignment="1">
      <alignment vertical="center"/>
    </xf>
    <xf numFmtId="164" fontId="56" fillId="23" borderId="9" xfId="0" applyNumberFormat="1" applyFont="1" applyFill="1" applyBorder="1" applyAlignment="1">
      <alignment horizontal="right" vertical="center"/>
    </xf>
    <xf numFmtId="164" fontId="56" fillId="23" borderId="9" xfId="0" applyNumberFormat="1" applyFont="1" applyFill="1" applyBorder="1" applyAlignment="1">
      <alignment vertical="center"/>
    </xf>
    <xf numFmtId="164" fontId="9" fillId="23" borderId="9" xfId="0" applyNumberFormat="1" applyFont="1" applyFill="1" applyBorder="1" applyAlignment="1">
      <alignment horizontal="left" vertical="center"/>
    </xf>
    <xf numFmtId="164" fontId="9" fillId="19" borderId="11" xfId="0" applyNumberFormat="1" applyFont="1" applyFill="1" applyBorder="1" applyAlignment="1">
      <alignment horizontal="center" vertical="center"/>
    </xf>
    <xf numFmtId="164" fontId="9" fillId="19" borderId="12" xfId="0" applyNumberFormat="1" applyFont="1" applyFill="1" applyBorder="1" applyAlignment="1">
      <alignment horizontal="center" vertical="center"/>
    </xf>
    <xf numFmtId="164" fontId="9" fillId="19" borderId="26" xfId="0" applyNumberFormat="1" applyFont="1" applyFill="1" applyBorder="1" applyAlignment="1">
      <alignment horizontal="center" vertical="center"/>
    </xf>
    <xf numFmtId="165" fontId="3" fillId="0" borderId="39" xfId="0" applyNumberFormat="1" applyFont="1" applyFill="1" applyBorder="1" applyAlignment="1">
      <alignment vertical="center"/>
    </xf>
    <xf numFmtId="167" fontId="13" fillId="0" borderId="37" xfId="0" applyNumberFormat="1" applyFont="1" applyFill="1" applyBorder="1" applyAlignment="1">
      <alignment horizontal="left" vertical="center"/>
    </xf>
    <xf numFmtId="0" fontId="13" fillId="0" borderId="39" xfId="0" applyNumberFormat="1" applyFont="1" applyFill="1" applyBorder="1" applyAlignment="1">
      <alignment horizontal="left" vertical="center"/>
    </xf>
    <xf numFmtId="0" fontId="13" fillId="0" borderId="0" xfId="0" applyNumberFormat="1" applyFont="1" applyFill="1" applyBorder="1" applyAlignment="1">
      <alignment horizontal="left" vertical="center"/>
    </xf>
    <xf numFmtId="164" fontId="24" fillId="21" borderId="11" xfId="0" applyNumberFormat="1" applyFont="1" applyFill="1" applyBorder="1" applyAlignment="1">
      <alignment horizontal="right" vertical="center"/>
    </xf>
    <xf numFmtId="164" fontId="3" fillId="0" borderId="37" xfId="0" applyNumberFormat="1" applyFont="1" applyFill="1" applyBorder="1" applyAlignment="1">
      <alignment vertical="center"/>
    </xf>
    <xf numFmtId="164" fontId="3" fillId="0" borderId="39" xfId="0" applyNumberFormat="1" applyFont="1" applyFill="1" applyBorder="1" applyAlignment="1">
      <alignment vertical="center"/>
    </xf>
    <xf numFmtId="167" fontId="13" fillId="0" borderId="39" xfId="0" applyNumberFormat="1" applyFont="1" applyFill="1" applyBorder="1" applyAlignment="1">
      <alignment horizontal="left" vertical="center"/>
    </xf>
    <xf numFmtId="0" fontId="13" fillId="0" borderId="9" xfId="0" applyNumberFormat="1" applyFont="1" applyFill="1" applyBorder="1" applyAlignment="1">
      <alignment horizontal="left" vertical="center"/>
    </xf>
    <xf numFmtId="167" fontId="13" fillId="0" borderId="21" xfId="0" applyNumberFormat="1" applyFont="1" applyFill="1" applyBorder="1" applyAlignment="1">
      <alignment horizontal="left" vertical="center"/>
    </xf>
    <xf numFmtId="165" fontId="3" fillId="0" borderId="27" xfId="0" applyNumberFormat="1" applyFont="1" applyFill="1" applyBorder="1" applyAlignment="1">
      <alignment vertical="center"/>
    </xf>
    <xf numFmtId="167" fontId="13" fillId="0" borderId="27" xfId="0" applyNumberFormat="1" applyFont="1" applyFill="1" applyBorder="1" applyAlignment="1">
      <alignment horizontal="left" vertical="center"/>
    </xf>
    <xf numFmtId="164" fontId="3" fillId="0" borderId="27" xfId="0" applyNumberFormat="1" applyFont="1" applyFill="1" applyBorder="1" applyAlignment="1">
      <alignment vertical="center"/>
    </xf>
    <xf numFmtId="164" fontId="11" fillId="19" borderId="36" xfId="0" applyNumberFormat="1" applyFont="1" applyFill="1" applyBorder="1" applyAlignment="1">
      <alignment vertical="center"/>
    </xf>
    <xf numFmtId="164" fontId="11" fillId="19" borderId="37" xfId="0" applyNumberFormat="1" applyFont="1" applyFill="1" applyBorder="1" applyAlignment="1">
      <alignment vertical="center"/>
    </xf>
    <xf numFmtId="164" fontId="14" fillId="19" borderId="12" xfId="0" applyNumberFormat="1" applyFont="1" applyFill="1" applyBorder="1" applyAlignment="1">
      <alignment horizontal="center" vertical="center" wrapText="1"/>
    </xf>
    <xf numFmtId="165" fontId="14" fillId="20" borderId="40" xfId="0" applyNumberFormat="1" applyFont="1" applyFill="1" applyBorder="1" applyAlignment="1">
      <alignment vertical="center"/>
    </xf>
    <xf numFmtId="165" fontId="14" fillId="20" borderId="39" xfId="0" applyNumberFormat="1" applyFont="1" applyFill="1" applyBorder="1" applyAlignment="1">
      <alignment vertical="center"/>
    </xf>
    <xf numFmtId="165" fontId="9" fillId="20" borderId="39" xfId="0" applyNumberFormat="1" applyFont="1" applyFill="1" applyBorder="1" applyAlignment="1">
      <alignment vertical="center"/>
    </xf>
    <xf numFmtId="164" fontId="11" fillId="19" borderId="13" xfId="0" applyNumberFormat="1" applyFont="1" applyFill="1" applyBorder="1" applyAlignment="1">
      <alignment horizontal="center" vertical="center"/>
    </xf>
    <xf numFmtId="164" fontId="11" fillId="19" borderId="11" xfId="0" applyNumberFormat="1" applyFont="1" applyFill="1" applyBorder="1" applyAlignment="1">
      <alignment horizontal="center" vertical="center"/>
    </xf>
    <xf numFmtId="164" fontId="11" fillId="19" borderId="12" xfId="0" applyNumberFormat="1" applyFont="1" applyFill="1" applyBorder="1" applyAlignment="1">
      <alignment horizontal="center" vertical="center"/>
    </xf>
    <xf numFmtId="164" fontId="3" fillId="0" borderId="74" xfId="0" applyNumberFormat="1" applyFont="1" applyBorder="1" applyAlignment="1">
      <alignment vertical="center"/>
    </xf>
    <xf numFmtId="164" fontId="56" fillId="0" borderId="75" xfId="0" applyNumberFormat="1" applyFont="1" applyBorder="1" applyAlignment="1">
      <alignment vertical="center"/>
    </xf>
    <xf numFmtId="164" fontId="3" fillId="0" borderId="25" xfId="0" applyNumberFormat="1" applyFont="1" applyFill="1" applyBorder="1" applyAlignment="1">
      <alignment vertical="center"/>
    </xf>
    <xf numFmtId="164" fontId="56" fillId="0" borderId="26" xfId="0" applyNumberFormat="1" applyFont="1" applyFill="1" applyBorder="1" applyAlignment="1">
      <alignment vertical="center"/>
    </xf>
    <xf numFmtId="164" fontId="3" fillId="0" borderId="48" xfId="0" applyNumberFormat="1" applyFont="1" applyFill="1" applyBorder="1" applyAlignment="1">
      <alignment vertical="center"/>
    </xf>
    <xf numFmtId="164" fontId="56" fillId="0" borderId="49" xfId="0" applyNumberFormat="1" applyFont="1" applyFill="1" applyBorder="1" applyAlignment="1">
      <alignment vertical="center"/>
    </xf>
    <xf numFmtId="164" fontId="9" fillId="19" borderId="12" xfId="0" applyNumberFormat="1" applyFont="1" applyFill="1" applyBorder="1" applyAlignment="1">
      <alignment horizontal="center" vertical="center"/>
    </xf>
    <xf numFmtId="3" fontId="9" fillId="20" borderId="23" xfId="0" applyNumberFormat="1" applyFont="1" applyFill="1" applyBorder="1" applyAlignment="1">
      <alignment vertical="center"/>
    </xf>
    <xf numFmtId="164" fontId="14" fillId="19" borderId="14" xfId="0" applyNumberFormat="1" applyFont="1" applyFill="1" applyBorder="1" applyAlignment="1">
      <alignment horizontal="center" wrapText="1"/>
    </xf>
    <xf numFmtId="0" fontId="8" fillId="0" borderId="0" xfId="0" applyNumberFormat="1" applyFont="1" applyAlignment="1">
      <alignment horizontal="left" vertical="center" wrapText="1"/>
    </xf>
    <xf numFmtId="164" fontId="8" fillId="0" borderId="0" xfId="0" applyNumberFormat="1" applyFont="1" applyAlignment="1">
      <alignment horizontal="left" vertical="center" wrapText="1"/>
    </xf>
    <xf numFmtId="164" fontId="76" fillId="0" borderId="9" xfId="32" applyNumberFormat="1" applyFont="1" applyFill="1" applyBorder="1" applyAlignment="1" applyProtection="1">
      <alignment horizontal="left" vertical="center"/>
    </xf>
    <xf numFmtId="164" fontId="8" fillId="0" borderId="0" xfId="0" applyNumberFormat="1" applyFont="1" applyBorder="1" applyAlignment="1">
      <alignment horizontal="left" vertical="center" wrapText="1"/>
    </xf>
    <xf numFmtId="164" fontId="1" fillId="0" borderId="0" xfId="0" applyNumberFormat="1" applyFont="1" applyFill="1" applyAlignment="1">
      <alignment horizontal="left" vertical="center" wrapText="1"/>
    </xf>
    <xf numFmtId="164" fontId="7" fillId="0" borderId="0" xfId="0" applyNumberFormat="1" applyFont="1" applyFill="1" applyAlignment="1">
      <alignment horizontal="left" vertical="center" wrapText="1"/>
    </xf>
    <xf numFmtId="164" fontId="1" fillId="0" borderId="0" xfId="32" applyNumberFormat="1" applyFont="1" applyFill="1" applyBorder="1" applyAlignment="1" applyProtection="1">
      <alignment horizontal="left" vertical="center" wrapText="1"/>
    </xf>
    <xf numFmtId="164" fontId="7" fillId="0" borderId="0" xfId="32" applyNumberFormat="1" applyFont="1" applyFill="1" applyBorder="1" applyAlignment="1" applyProtection="1">
      <alignment horizontal="left" vertical="center" wrapText="1"/>
    </xf>
    <xf numFmtId="164" fontId="1" fillId="0" borderId="0" xfId="0" applyNumberFormat="1" applyFont="1" applyAlignment="1">
      <alignment horizontal="left" vertical="center" wrapText="1"/>
    </xf>
    <xf numFmtId="165" fontId="11" fillId="0" borderId="36" xfId="0" applyNumberFormat="1" applyFont="1" applyFill="1" applyBorder="1" applyAlignment="1">
      <alignment horizontal="left" vertical="center" wrapText="1"/>
    </xf>
    <xf numFmtId="0" fontId="0" fillId="0" borderId="37" xfId="0" applyBorder="1" applyAlignment="1">
      <alignment horizontal="left" vertical="center" wrapText="1"/>
    </xf>
    <xf numFmtId="0" fontId="0" fillId="0" borderId="42" xfId="0" applyBorder="1" applyAlignment="1">
      <alignment horizontal="left" vertical="center" wrapText="1"/>
    </xf>
    <xf numFmtId="165" fontId="11" fillId="0" borderId="28" xfId="0" applyNumberFormat="1" applyFont="1" applyFill="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165" fontId="11" fillId="0" borderId="31" xfId="0" applyNumberFormat="1" applyFont="1" applyFill="1" applyBorder="1" applyAlignment="1">
      <alignment horizontal="left" vertical="center" wrapText="1"/>
    </xf>
    <xf numFmtId="0" fontId="0" fillId="0" borderId="38" xfId="0" applyBorder="1" applyAlignment="1">
      <alignment horizontal="left" vertical="center" wrapText="1"/>
    </xf>
    <xf numFmtId="0" fontId="0" fillId="0" borderId="43" xfId="0" applyBorder="1" applyAlignment="1">
      <alignment horizontal="left" vertical="center" wrapText="1"/>
    </xf>
    <xf numFmtId="164" fontId="63" fillId="0" borderId="0" xfId="0" applyNumberFormat="1" applyFont="1" applyAlignment="1">
      <alignment horizontal="center" vertical="center"/>
    </xf>
    <xf numFmtId="164" fontId="9" fillId="19" borderId="11" xfId="0" applyNumberFormat="1" applyFont="1" applyFill="1" applyBorder="1" applyAlignment="1">
      <alignment horizontal="center" vertical="center"/>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4" fontId="3" fillId="0" borderId="31" xfId="0" applyNumberFormat="1" applyFont="1" applyBorder="1" applyAlignment="1">
      <alignment horizontal="center" vertical="center"/>
    </xf>
    <xf numFmtId="164" fontId="3" fillId="0" borderId="43" xfId="0" applyNumberFormat="1" applyFont="1" applyBorder="1" applyAlignment="1">
      <alignment horizontal="center" vertical="center"/>
    </xf>
    <xf numFmtId="3" fontId="9" fillId="21" borderId="13" xfId="0" applyNumberFormat="1" applyFont="1" applyFill="1" applyBorder="1" applyAlignment="1">
      <alignment horizontal="center" vertical="center"/>
    </xf>
    <xf numFmtId="3" fontId="9" fillId="21" borderId="12" xfId="0" applyNumberFormat="1" applyFont="1" applyFill="1" applyBorder="1" applyAlignment="1">
      <alignment horizontal="center" vertical="center"/>
    </xf>
    <xf numFmtId="164" fontId="3" fillId="0" borderId="36" xfId="0" applyNumberFormat="1" applyFont="1" applyBorder="1" applyAlignment="1">
      <alignment horizontal="center" vertical="center"/>
    </xf>
    <xf numFmtId="164" fontId="3" fillId="0" borderId="42" xfId="0" applyNumberFormat="1" applyFont="1" applyBorder="1" applyAlignment="1">
      <alignment horizontal="center" vertical="center"/>
    </xf>
  </cellXfs>
  <cellStyles count="57">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Diseño" xfId="23"/>
    <cellStyle name="Encabezado 4 2" xfId="24"/>
    <cellStyle name="Énfasis1 2" xfId="25"/>
    <cellStyle name="Énfasis2 2" xfId="26"/>
    <cellStyle name="Énfasis3 2" xfId="27"/>
    <cellStyle name="Énfasis4 2" xfId="28"/>
    <cellStyle name="Énfasis5 2" xfId="29"/>
    <cellStyle name="Énfasis6 2" xfId="30"/>
    <cellStyle name="Entrada 2" xfId="31"/>
    <cellStyle name="Euro" xfId="50"/>
    <cellStyle name="Hipervínculo" xfId="32" builtinId="8"/>
    <cellStyle name="Hipervínculo 2" xfId="33"/>
    <cellStyle name="Hipervínculo 2 2" xfId="54"/>
    <cellStyle name="Incorrecto 2" xfId="34"/>
    <cellStyle name="Neutral 2" xfId="35"/>
    <cellStyle name="Normal" xfId="0" builtinId="0"/>
    <cellStyle name="Normal 2" xfId="36"/>
    <cellStyle name="Normal 2 2" xfId="53"/>
    <cellStyle name="Normal 3" xfId="37"/>
    <cellStyle name="Normal 3 2" xfId="55"/>
    <cellStyle name="Normal 4" xfId="38"/>
    <cellStyle name="Normal 4 2" xfId="56"/>
    <cellStyle name="Normal 5" xfId="52"/>
    <cellStyle name="Normal_Terminación" xfId="39"/>
    <cellStyle name="NormalV" xfId="40"/>
    <cellStyle name="Notas 2" xfId="41"/>
    <cellStyle name="Porcentaje 2" xfId="51"/>
    <cellStyle name="Salida 2" xfId="42"/>
    <cellStyle name="Texto de advertencia 2" xfId="43"/>
    <cellStyle name="Texto explicativo 2" xfId="44"/>
    <cellStyle name="Título 1 2" xfId="45"/>
    <cellStyle name="Título 2 2" xfId="46"/>
    <cellStyle name="Título 3 2" xfId="47"/>
    <cellStyle name="Título 4" xfId="48"/>
    <cellStyle name="Total 2" xfId="4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808080"/>
      <color rgb="FF000080"/>
      <color rgb="FF003366"/>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gt;&gt;INDICE&lt;&lt;'!A1"/><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INDICE&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6</xdr:col>
      <xdr:colOff>581891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xdr:colOff>
      <xdr:row>10</xdr:row>
      <xdr:rowOff>1</xdr:rowOff>
    </xdr:from>
    <xdr:to>
      <xdr:col>13</xdr:col>
      <xdr:colOff>0</xdr:colOff>
      <xdr:row>12</xdr:row>
      <xdr:rowOff>1</xdr:rowOff>
    </xdr:to>
    <xdr:sp macro="" textlink="">
      <xdr:nvSpPr>
        <xdr:cNvPr id="8194" name="Text Box 2"/>
        <xdr:cNvSpPr txBox="1">
          <a:spLocks noChangeArrowheads="1"/>
        </xdr:cNvSpPr>
      </xdr:nvSpPr>
      <xdr:spPr bwMode="auto">
        <a:xfrm>
          <a:off x="1143001" y="1905001"/>
          <a:ext cx="5124449"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Violencia sobre la mujer. Asuntos penales ingresados por partidos judiciales. Bizkaia. Evolución 2013-2023.</a:t>
          </a:r>
        </a:p>
      </xdr:txBody>
    </xdr:sp>
    <xdr:clientData/>
  </xdr:twoCellAnchor>
  <xdr:twoCellAnchor>
    <xdr:from>
      <xdr:col>1</xdr:col>
      <xdr:colOff>380999</xdr:colOff>
      <xdr:row>24</xdr:row>
      <xdr:rowOff>19051</xdr:rowOff>
    </xdr:from>
    <xdr:to>
      <xdr:col>13</xdr:col>
      <xdr:colOff>1</xdr:colOff>
      <xdr:row>26</xdr:row>
      <xdr:rowOff>1</xdr:rowOff>
    </xdr:to>
    <xdr:sp macro="" textlink="">
      <xdr:nvSpPr>
        <xdr:cNvPr id="8217" name="Text Box 25"/>
        <xdr:cNvSpPr txBox="1">
          <a:spLocks noChangeArrowheads="1"/>
        </xdr:cNvSpPr>
      </xdr:nvSpPr>
      <xdr:spPr bwMode="auto">
        <a:xfrm>
          <a:off x="1142999" y="4410076"/>
          <a:ext cx="5124452"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Violencia sobre la mujer. Asuntos civiles ingresados por partidos judiciales. Bizkaia. Evolución 2013-2023.                                     </a:t>
          </a:r>
        </a:p>
      </xdr:txBody>
    </xdr:sp>
    <xdr:clientData/>
  </xdr:twoCellAnchor>
  <xdr:twoCellAnchor>
    <xdr:from>
      <xdr:col>2</xdr:col>
      <xdr:colOff>0</xdr:colOff>
      <xdr:row>38</xdr:row>
      <xdr:rowOff>0</xdr:rowOff>
    </xdr:from>
    <xdr:to>
      <xdr:col>14</xdr:col>
      <xdr:colOff>0</xdr:colOff>
      <xdr:row>39</xdr:row>
      <xdr:rowOff>28575</xdr:rowOff>
    </xdr:to>
    <xdr:sp macro="" textlink="">
      <xdr:nvSpPr>
        <xdr:cNvPr id="8218" name="Text Box 26"/>
        <xdr:cNvSpPr txBox="1">
          <a:spLocks noChangeArrowheads="1"/>
        </xdr:cNvSpPr>
      </xdr:nvSpPr>
      <xdr:spPr bwMode="auto">
        <a:xfrm>
          <a:off x="1143000" y="6877050"/>
          <a:ext cx="575310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a:t>
          </a:r>
          <a:r>
            <a:rPr lang="es-ES" sz="1000" b="0" i="0" u="none" strike="noStrike" baseline="0">
              <a:solidFill>
                <a:srgbClr val="000000"/>
              </a:solidFill>
              <a:latin typeface="Arial"/>
              <a:cs typeface="Arial"/>
            </a:rPr>
            <a:t>. Violencia sobre la mujer. Denuncias y renuncias por partido judicial. Bizkaia. 2023.</a:t>
          </a:r>
        </a:p>
      </xdr:txBody>
    </xdr:sp>
    <xdr:clientData/>
  </xdr:twoCellAnchor>
  <xdr:twoCellAnchor>
    <xdr:from>
      <xdr:col>2</xdr:col>
      <xdr:colOff>0</xdr:colOff>
      <xdr:row>49</xdr:row>
      <xdr:rowOff>0</xdr:rowOff>
    </xdr:from>
    <xdr:to>
      <xdr:col>14</xdr:col>
      <xdr:colOff>0</xdr:colOff>
      <xdr:row>50</xdr:row>
      <xdr:rowOff>0</xdr:rowOff>
    </xdr:to>
    <xdr:sp macro="" textlink="">
      <xdr:nvSpPr>
        <xdr:cNvPr id="8219" name="Text Box 27"/>
        <xdr:cNvSpPr txBox="1">
          <a:spLocks noChangeArrowheads="1"/>
        </xdr:cNvSpPr>
      </xdr:nvSpPr>
      <xdr:spPr bwMode="auto">
        <a:xfrm>
          <a:off x="1143000" y="9525000"/>
          <a:ext cx="57531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a:t>
          </a:r>
          <a:r>
            <a:rPr lang="es-ES" sz="1000" b="0" i="0" u="none" strike="noStrike" baseline="0">
              <a:solidFill>
                <a:srgbClr val="000000"/>
              </a:solidFill>
              <a:latin typeface="Arial"/>
              <a:cs typeface="Arial"/>
            </a:rPr>
            <a:t>. Violencia sobre la mujer. Denuncias recibidas por agente denunciante. Bizkaia. 2023.</a:t>
          </a:r>
        </a:p>
      </xdr:txBody>
    </xdr:sp>
    <xdr:clientData/>
  </xdr:twoCellAnchor>
  <xdr:twoCellAnchor>
    <xdr:from>
      <xdr:col>2</xdr:col>
      <xdr:colOff>0</xdr:colOff>
      <xdr:row>63</xdr:row>
      <xdr:rowOff>0</xdr:rowOff>
    </xdr:from>
    <xdr:to>
      <xdr:col>13</xdr:col>
      <xdr:colOff>0</xdr:colOff>
      <xdr:row>64</xdr:row>
      <xdr:rowOff>0</xdr:rowOff>
    </xdr:to>
    <xdr:sp macro="" textlink="">
      <xdr:nvSpPr>
        <xdr:cNvPr id="8220" name="Text Box 28"/>
        <xdr:cNvSpPr txBox="1">
          <a:spLocks noChangeArrowheads="1"/>
        </xdr:cNvSpPr>
      </xdr:nvSpPr>
      <xdr:spPr bwMode="auto">
        <a:xfrm>
          <a:off x="990600" y="12287250"/>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a:t>
          </a:r>
          <a:r>
            <a:rPr lang="es-ES" sz="1000" b="0" i="0" u="none" strike="noStrike" baseline="0">
              <a:solidFill>
                <a:srgbClr val="000000"/>
              </a:solidFill>
              <a:latin typeface="Arial"/>
              <a:cs typeface="Arial"/>
            </a:rPr>
            <a:t>. Violencia sobre la mujer. Órdenes de Protección. Bizkaia. 2023.</a:t>
          </a:r>
        </a:p>
      </xdr:txBody>
    </xdr:sp>
    <xdr:clientData/>
  </xdr:twoCellAnchor>
  <xdr:twoCellAnchor>
    <xdr:from>
      <xdr:col>2</xdr:col>
      <xdr:colOff>0</xdr:colOff>
      <xdr:row>74</xdr:row>
      <xdr:rowOff>0</xdr:rowOff>
    </xdr:from>
    <xdr:to>
      <xdr:col>13</xdr:col>
      <xdr:colOff>0</xdr:colOff>
      <xdr:row>76</xdr:row>
      <xdr:rowOff>0</xdr:rowOff>
    </xdr:to>
    <xdr:sp macro="" textlink="">
      <xdr:nvSpPr>
        <xdr:cNvPr id="8221" name="Text Box 29"/>
        <xdr:cNvSpPr txBox="1">
          <a:spLocks noChangeArrowheads="1"/>
        </xdr:cNvSpPr>
      </xdr:nvSpPr>
      <xdr:spPr bwMode="auto">
        <a:xfrm>
          <a:off x="1143000" y="14249400"/>
          <a:ext cx="58102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6. </a:t>
          </a:r>
          <a:r>
            <a:rPr lang="es-ES" sz="1000" b="0" i="0" u="none" strike="noStrike" baseline="0">
              <a:solidFill>
                <a:srgbClr val="000000"/>
              </a:solidFill>
              <a:latin typeface="Arial"/>
              <a:cs typeface="Arial"/>
            </a:rPr>
            <a:t>Violencia sobre la mujer. Órdenes de Protección por relación de parentesco o afectividad con la persona agresora. Bizkaia. 2023.</a:t>
          </a:r>
        </a:p>
      </xdr:txBody>
    </xdr:sp>
    <xdr:clientData/>
  </xdr:twoCellAnchor>
  <xdr:twoCellAnchor>
    <xdr:from>
      <xdr:col>2</xdr:col>
      <xdr:colOff>0</xdr:colOff>
      <xdr:row>85</xdr:row>
      <xdr:rowOff>0</xdr:rowOff>
    </xdr:from>
    <xdr:to>
      <xdr:col>13</xdr:col>
      <xdr:colOff>9525</xdr:colOff>
      <xdr:row>87</xdr:row>
      <xdr:rowOff>0</xdr:rowOff>
    </xdr:to>
    <xdr:sp macro="" textlink="">
      <xdr:nvSpPr>
        <xdr:cNvPr id="8222" name="Text Box 30"/>
        <xdr:cNvSpPr txBox="1">
          <a:spLocks noChangeArrowheads="1"/>
        </xdr:cNvSpPr>
      </xdr:nvSpPr>
      <xdr:spPr bwMode="auto">
        <a:xfrm>
          <a:off x="1143000" y="16335375"/>
          <a:ext cx="58293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7</a:t>
          </a:r>
          <a:r>
            <a:rPr lang="es-ES" sz="1000" b="0" i="0" u="none" strike="noStrike" baseline="0">
              <a:solidFill>
                <a:srgbClr val="000000"/>
              </a:solidFill>
              <a:latin typeface="Arial"/>
              <a:cs typeface="Arial"/>
            </a:rPr>
            <a:t>. Violencia sobre la mujer. Órdenes de Protección por partido judicial según nacionalidad víctima/denunciado. Bizkaia. 2023.</a:t>
          </a:r>
        </a:p>
      </xdr:txBody>
    </xdr:sp>
    <xdr:clientData/>
  </xdr:twoCellAnchor>
  <xdr:twoCellAnchor>
    <xdr:from>
      <xdr:col>2</xdr:col>
      <xdr:colOff>0</xdr:colOff>
      <xdr:row>99</xdr:row>
      <xdr:rowOff>0</xdr:rowOff>
    </xdr:from>
    <xdr:to>
      <xdr:col>14</xdr:col>
      <xdr:colOff>0</xdr:colOff>
      <xdr:row>100</xdr:row>
      <xdr:rowOff>0</xdr:rowOff>
    </xdr:to>
    <xdr:sp macro="" textlink="">
      <xdr:nvSpPr>
        <xdr:cNvPr id="8223" name="Text Box 31"/>
        <xdr:cNvSpPr txBox="1">
          <a:spLocks noChangeArrowheads="1"/>
        </xdr:cNvSpPr>
      </xdr:nvSpPr>
      <xdr:spPr bwMode="auto">
        <a:xfrm>
          <a:off x="1143000" y="19726275"/>
          <a:ext cx="57531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8</a:t>
          </a:r>
          <a:r>
            <a:rPr lang="es-ES" sz="1000" b="0" i="0" u="none" strike="noStrike" baseline="0">
              <a:solidFill>
                <a:srgbClr val="000000"/>
              </a:solidFill>
              <a:latin typeface="Arial"/>
              <a:cs typeface="Arial"/>
            </a:rPr>
            <a:t>. Violencia sobre la mujer. Delitos ingresados por tipo según trimestre. Bizkaia. 2023.</a:t>
          </a:r>
        </a:p>
      </xdr:txBody>
    </xdr:sp>
    <xdr:clientData/>
  </xdr:twoCellAnchor>
  <xdr:twoCellAnchor>
    <xdr:from>
      <xdr:col>2</xdr:col>
      <xdr:colOff>0</xdr:colOff>
      <xdr:row>119</xdr:row>
      <xdr:rowOff>0</xdr:rowOff>
    </xdr:from>
    <xdr:to>
      <xdr:col>13</xdr:col>
      <xdr:colOff>0</xdr:colOff>
      <xdr:row>121</xdr:row>
      <xdr:rowOff>0</xdr:rowOff>
    </xdr:to>
    <xdr:sp macro="" textlink="">
      <xdr:nvSpPr>
        <xdr:cNvPr id="8227" name="Text Box 35"/>
        <xdr:cNvSpPr txBox="1">
          <a:spLocks noChangeArrowheads="1"/>
        </xdr:cNvSpPr>
      </xdr:nvSpPr>
      <xdr:spPr bwMode="auto">
        <a:xfrm>
          <a:off x="1143000" y="24031575"/>
          <a:ext cx="51244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9</a:t>
          </a:r>
          <a:r>
            <a:rPr lang="es-ES" sz="1000" b="0" i="0" u="none" strike="noStrike" baseline="0">
              <a:solidFill>
                <a:srgbClr val="000000"/>
              </a:solidFill>
              <a:latin typeface="Arial"/>
              <a:cs typeface="Arial"/>
            </a:rPr>
            <a:t>. Violencia sobre la mujer. Resumen por tipos de delitos leves ingresados según trimestre. Bizkaia. 2023.</a:t>
          </a:r>
        </a:p>
      </xdr:txBody>
    </xdr:sp>
    <xdr:clientData/>
  </xdr:twoCellAnchor>
  <xdr:twoCellAnchor>
    <xdr:from>
      <xdr:col>2</xdr:col>
      <xdr:colOff>0</xdr:colOff>
      <xdr:row>129</xdr:row>
      <xdr:rowOff>76200</xdr:rowOff>
    </xdr:from>
    <xdr:to>
      <xdr:col>12</xdr:col>
      <xdr:colOff>323850</xdr:colOff>
      <xdr:row>131</xdr:row>
      <xdr:rowOff>0</xdr:rowOff>
    </xdr:to>
    <xdr:sp macro="" textlink="">
      <xdr:nvSpPr>
        <xdr:cNvPr id="20870" name="Text Box 36"/>
        <xdr:cNvSpPr txBox="1">
          <a:spLocks noChangeArrowheads="1"/>
        </xdr:cNvSpPr>
      </xdr:nvSpPr>
      <xdr:spPr bwMode="auto">
        <a:xfrm>
          <a:off x="990600" y="25450800"/>
          <a:ext cx="552450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10</a:t>
          </a:r>
          <a:r>
            <a:rPr lang="es-ES" sz="1000" b="0" i="0" u="none" strike="noStrike" baseline="0">
              <a:solidFill>
                <a:srgbClr val="000000"/>
              </a:solidFill>
              <a:latin typeface="Arial"/>
              <a:cs typeface="Arial"/>
            </a:rPr>
            <a:t>. Violencia sobre la mujer. Personas enjuiciadas por resolución según nacionalidad. Bizkaia. 2023. </a:t>
          </a:r>
        </a:p>
      </xdr:txBody>
    </xdr:sp>
    <xdr:clientData/>
  </xdr:twoCellAnchor>
  <xdr:twoCellAnchor>
    <xdr:from>
      <xdr:col>1</xdr:col>
      <xdr:colOff>380999</xdr:colOff>
      <xdr:row>139</xdr:row>
      <xdr:rowOff>0</xdr:rowOff>
    </xdr:from>
    <xdr:to>
      <xdr:col>13</xdr:col>
      <xdr:colOff>0</xdr:colOff>
      <xdr:row>141</xdr:row>
      <xdr:rowOff>0</xdr:rowOff>
    </xdr:to>
    <xdr:sp macro="" textlink="">
      <xdr:nvSpPr>
        <xdr:cNvPr id="8229" name="Text Box 37"/>
        <xdr:cNvSpPr txBox="1">
          <a:spLocks noChangeArrowheads="1"/>
        </xdr:cNvSpPr>
      </xdr:nvSpPr>
      <xdr:spPr bwMode="auto">
        <a:xfrm>
          <a:off x="1142999" y="27603450"/>
          <a:ext cx="5124451"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11</a:t>
          </a:r>
          <a:r>
            <a:rPr lang="es-ES" sz="1000" b="0" i="0" u="none" strike="noStrike" baseline="0">
              <a:solidFill>
                <a:srgbClr val="000000"/>
              </a:solidFill>
              <a:latin typeface="Arial"/>
              <a:cs typeface="Arial"/>
            </a:rPr>
            <a:t>. Violencia sobre la mujer. Terminación de los procedimientos por trimestre según forma (%). Bizkaia. 2023.</a:t>
          </a:r>
        </a:p>
      </xdr:txBody>
    </xdr:sp>
    <xdr:clientData/>
  </xdr:twoCellAnchor>
  <xdr:twoCellAnchor>
    <xdr:from>
      <xdr:col>3</xdr:col>
      <xdr:colOff>0</xdr:colOff>
      <xdr:row>54</xdr:row>
      <xdr:rowOff>0</xdr:rowOff>
    </xdr:from>
    <xdr:to>
      <xdr:col>3</xdr:col>
      <xdr:colOff>790575</xdr:colOff>
      <xdr:row>57</xdr:row>
      <xdr:rowOff>0</xdr:rowOff>
    </xdr:to>
    <xdr:sp macro="" textlink="">
      <xdr:nvSpPr>
        <xdr:cNvPr id="8230" name="Text Box 38"/>
        <xdr:cNvSpPr txBox="1">
          <a:spLocks noChangeArrowheads="1"/>
        </xdr:cNvSpPr>
      </xdr:nvSpPr>
      <xdr:spPr bwMode="auto">
        <a:xfrm>
          <a:off x="1371600" y="10487025"/>
          <a:ext cx="790575"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0" i="0" u="none" strike="noStrike" baseline="0">
              <a:solidFill>
                <a:srgbClr val="000000"/>
              </a:solidFill>
              <a:latin typeface="Arial"/>
              <a:cs typeface="Arial"/>
            </a:rPr>
            <a:t>Atestados</a:t>
          </a:r>
        </a:p>
        <a:p>
          <a:pPr algn="ctr" rtl="0">
            <a:defRPr sz="1000"/>
          </a:pPr>
          <a:r>
            <a:rPr lang="es-ES" sz="900" b="0" i="0" u="none" strike="noStrike" baseline="0">
              <a:solidFill>
                <a:srgbClr val="000000"/>
              </a:solidFill>
              <a:latin typeface="Arial"/>
              <a:cs typeface="Arial"/>
            </a:rPr>
            <a:t>Policiales</a:t>
          </a:r>
        </a:p>
      </xdr:txBody>
    </xdr:sp>
    <xdr:clientData/>
  </xdr:twoCellAnchor>
  <xdr:twoCellAnchor editAs="oneCell">
    <xdr:from>
      <xdr:col>0</xdr:col>
      <xdr:colOff>228600</xdr:colOff>
      <xdr:row>1</xdr:row>
      <xdr:rowOff>94275</xdr:rowOff>
    </xdr:from>
    <xdr:to>
      <xdr:col>1</xdr:col>
      <xdr:colOff>142208</xdr:colOff>
      <xdr:row>3</xdr:row>
      <xdr:rowOff>62843</xdr:rowOff>
    </xdr:to>
    <xdr:pic>
      <xdr:nvPicPr>
        <xdr:cNvPr id="24" name="2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5142"/>
          <a:ext cx="674960" cy="273109"/>
        </a:xfrm>
        <a:prstGeom prst="rect">
          <a:avLst/>
        </a:prstGeom>
      </xdr:spPr>
    </xdr:pic>
    <xdr:clientData/>
  </xdr:twoCellAnchor>
  <xdr:twoCellAnchor editAs="oneCell">
    <xdr:from>
      <xdr:col>2</xdr:col>
      <xdr:colOff>0</xdr:colOff>
      <xdr:row>1</xdr:row>
      <xdr:rowOff>0</xdr:rowOff>
    </xdr:from>
    <xdr:to>
      <xdr:col>3</xdr:col>
      <xdr:colOff>1572491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380999</xdr:colOff>
      <xdr:row>10</xdr:row>
      <xdr:rowOff>0</xdr:rowOff>
    </xdr:from>
    <xdr:to>
      <xdr:col>17</xdr:col>
      <xdr:colOff>466724</xdr:colOff>
      <xdr:row>11</xdr:row>
      <xdr:rowOff>0</xdr:rowOff>
    </xdr:to>
    <xdr:sp macro="" textlink="">
      <xdr:nvSpPr>
        <xdr:cNvPr id="15" name="Text Box 37"/>
        <xdr:cNvSpPr txBox="1">
          <a:spLocks noChangeArrowheads="1"/>
        </xdr:cNvSpPr>
      </xdr:nvSpPr>
      <xdr:spPr bwMode="auto">
        <a:xfrm>
          <a:off x="1142999" y="1905000"/>
          <a:ext cx="71151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ctr"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Violencia sobre la mujer. Medidas judiciales de protección y seguridad de menores víctimas. Bizkaia.</a:t>
          </a:r>
        </a:p>
      </xdr:txBody>
    </xdr:sp>
    <xdr:clientData/>
  </xdr:twoCellAnchor>
  <xdr:twoCellAnchor>
    <xdr:from>
      <xdr:col>2</xdr:col>
      <xdr:colOff>0</xdr:colOff>
      <xdr:row>32</xdr:row>
      <xdr:rowOff>0</xdr:rowOff>
    </xdr:from>
    <xdr:to>
      <xdr:col>20</xdr:col>
      <xdr:colOff>0</xdr:colOff>
      <xdr:row>33</xdr:row>
      <xdr:rowOff>0</xdr:rowOff>
    </xdr:to>
    <xdr:sp macro="" textlink="">
      <xdr:nvSpPr>
        <xdr:cNvPr id="16" name="Text Box 37"/>
        <xdr:cNvSpPr txBox="1">
          <a:spLocks noChangeArrowheads="1"/>
        </xdr:cNvSpPr>
      </xdr:nvSpPr>
      <xdr:spPr bwMode="auto">
        <a:xfrm>
          <a:off x="1143000" y="6229350"/>
          <a:ext cx="804862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ctr"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Violencia sobre la mujer. Menores enjuiciados según existencia de medidas, por edad y nacionalidad. Bizkaia. 2023.</a:t>
          </a:r>
        </a:p>
      </xdr:txBody>
    </xdr:sp>
    <xdr:clientData/>
  </xdr:twoCellAnchor>
  <xdr:twoCellAnchor editAs="oneCell">
    <xdr:from>
      <xdr:col>0</xdr:col>
      <xdr:colOff>228600</xdr:colOff>
      <xdr:row>1</xdr:row>
      <xdr:rowOff>98479</xdr:rowOff>
    </xdr:from>
    <xdr:to>
      <xdr:col>1</xdr:col>
      <xdr:colOff>142208</xdr:colOff>
      <xdr:row>3</xdr:row>
      <xdr:rowOff>67047</xdr:rowOff>
    </xdr:to>
    <xdr:pic>
      <xdr:nvPicPr>
        <xdr:cNvPr id="5" name="4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300280"/>
          <a:ext cx="676415" cy="275305"/>
        </a:xfrm>
        <a:prstGeom prst="rect">
          <a:avLst/>
        </a:prstGeom>
      </xdr:spPr>
    </xdr:pic>
    <xdr:clientData/>
  </xdr:twoCellAnchor>
  <xdr:twoCellAnchor editAs="oneCell">
    <xdr:from>
      <xdr:col>2</xdr:col>
      <xdr:colOff>0</xdr:colOff>
      <xdr:row>1</xdr:row>
      <xdr:rowOff>0</xdr:rowOff>
    </xdr:from>
    <xdr:to>
      <xdr:col>3</xdr:col>
      <xdr:colOff>1572491</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7</xdr:row>
      <xdr:rowOff>1</xdr:rowOff>
    </xdr:from>
    <xdr:to>
      <xdr:col>19</xdr:col>
      <xdr:colOff>104775</xdr:colOff>
      <xdr:row>8</xdr:row>
      <xdr:rowOff>104776</xdr:rowOff>
    </xdr:to>
    <xdr:sp macro="" textlink="">
      <xdr:nvSpPr>
        <xdr:cNvPr id="2" name="Text Box 9"/>
        <xdr:cNvSpPr txBox="1">
          <a:spLocks noChangeArrowheads="1"/>
        </xdr:cNvSpPr>
      </xdr:nvSpPr>
      <xdr:spPr bwMode="auto">
        <a:xfrm>
          <a:off x="1143000" y="1362076"/>
          <a:ext cx="5819775" cy="3048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800" b="0" i="0" u="none" strike="noStrike" baseline="0">
              <a:solidFill>
                <a:srgbClr val="000080"/>
              </a:solidFill>
              <a:latin typeface="Arial"/>
              <a:cs typeface="Arial"/>
            </a:rPr>
            <a:t>La expresión "Orden de Protección" recogida en las tablas de este apartado corresponde a la </a:t>
          </a:r>
          <a:r>
            <a:rPr lang="es-ES" sz="800" b="1" i="0" u="none" strike="noStrike" baseline="0">
              <a:solidFill>
                <a:srgbClr val="000080"/>
              </a:solidFill>
              <a:latin typeface="Arial"/>
              <a:cs typeface="Arial"/>
            </a:rPr>
            <a:t>Orden de protección de las víctimas de la violencia doméstica, regulada por la Ley 27/2003, de 31 de julio (BOE de 01/08/2003)</a:t>
          </a:r>
        </a:p>
        <a:p>
          <a:pPr algn="l" rtl="0">
            <a:defRPr sz="1000"/>
          </a:pPr>
          <a:endParaRPr lang="es-ES" sz="800" b="1" i="0" u="none" strike="noStrike" baseline="0">
            <a:solidFill>
              <a:srgbClr val="000080"/>
            </a:solidFill>
            <a:latin typeface="Arial"/>
            <a:cs typeface="Arial"/>
          </a:endParaRPr>
        </a:p>
        <a:p>
          <a:pPr algn="l" rtl="0">
            <a:defRPr sz="1000"/>
          </a:pPr>
          <a:endParaRPr lang="es-ES" sz="800" b="1" i="0" u="none" strike="noStrike" baseline="0">
            <a:solidFill>
              <a:srgbClr val="000080"/>
            </a:solidFill>
            <a:latin typeface="Arial"/>
            <a:cs typeface="Arial"/>
          </a:endParaRPr>
        </a:p>
      </xdr:txBody>
    </xdr:sp>
    <xdr:clientData/>
  </xdr:twoCellAnchor>
  <xdr:twoCellAnchor>
    <xdr:from>
      <xdr:col>2</xdr:col>
      <xdr:colOff>0</xdr:colOff>
      <xdr:row>16</xdr:row>
      <xdr:rowOff>0</xdr:rowOff>
    </xdr:from>
    <xdr:to>
      <xdr:col>23</xdr:col>
      <xdr:colOff>466725</xdr:colOff>
      <xdr:row>17</xdr:row>
      <xdr:rowOff>57150</xdr:rowOff>
    </xdr:to>
    <xdr:sp macro="" textlink="">
      <xdr:nvSpPr>
        <xdr:cNvPr id="3" name="Text Box 11"/>
        <xdr:cNvSpPr txBox="1">
          <a:spLocks noChangeArrowheads="1"/>
        </xdr:cNvSpPr>
      </xdr:nvSpPr>
      <xdr:spPr bwMode="auto">
        <a:xfrm>
          <a:off x="1143000" y="2819400"/>
          <a:ext cx="8505825" cy="2571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Punto de Encuentro Familiar por derivación judicial. Casos derivados al PEF según existencia de Orden de Protección a favor de la madre. </a:t>
          </a:r>
        </a:p>
      </xdr:txBody>
    </xdr:sp>
    <xdr:clientData/>
  </xdr:twoCellAnchor>
  <xdr:twoCellAnchor>
    <xdr:from>
      <xdr:col>2</xdr:col>
      <xdr:colOff>0</xdr:colOff>
      <xdr:row>42</xdr:row>
      <xdr:rowOff>0</xdr:rowOff>
    </xdr:from>
    <xdr:to>
      <xdr:col>24</xdr:col>
      <xdr:colOff>0</xdr:colOff>
      <xdr:row>44</xdr:row>
      <xdr:rowOff>66675</xdr:rowOff>
    </xdr:to>
    <xdr:sp macro="" textlink="">
      <xdr:nvSpPr>
        <xdr:cNvPr id="4" name="Text Box 12"/>
        <xdr:cNvSpPr txBox="1">
          <a:spLocks noChangeArrowheads="1"/>
        </xdr:cNvSpPr>
      </xdr:nvSpPr>
      <xdr:spPr bwMode="auto">
        <a:xfrm>
          <a:off x="1143000" y="7677150"/>
          <a:ext cx="12049125"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Punto de Encuentro Familiar por derivación judicial. Casos atendidos con Orden de Protección a favor de la madre. </a:t>
          </a:r>
        </a:p>
      </xdr:txBody>
    </xdr:sp>
    <xdr:clientData/>
  </xdr:twoCellAnchor>
  <xdr:twoCellAnchor>
    <xdr:from>
      <xdr:col>1</xdr:col>
      <xdr:colOff>380999</xdr:colOff>
      <xdr:row>9</xdr:row>
      <xdr:rowOff>1</xdr:rowOff>
    </xdr:from>
    <xdr:to>
      <xdr:col>21</xdr:col>
      <xdr:colOff>0</xdr:colOff>
      <xdr:row>12</xdr:row>
      <xdr:rowOff>0</xdr:rowOff>
    </xdr:to>
    <xdr:sp macro="" textlink="">
      <xdr:nvSpPr>
        <xdr:cNvPr id="5" name="Text Box 202"/>
        <xdr:cNvSpPr txBox="1">
          <a:spLocks noChangeArrowheads="1"/>
        </xdr:cNvSpPr>
      </xdr:nvSpPr>
      <xdr:spPr bwMode="auto">
        <a:xfrm>
          <a:off x="1142999" y="1762126"/>
          <a:ext cx="10887076" cy="600074"/>
        </a:xfrm>
        <a:prstGeom prst="rect">
          <a:avLst/>
        </a:prstGeom>
        <a:solidFill>
          <a:srgbClr xmlns:mc="http://schemas.openxmlformats.org/markup-compatibility/2006" xmlns:a14="http://schemas.microsoft.com/office/drawing/2010/main" val="DDDDDD"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000" tIns="36000" rIns="36000" bIns="36000" anchor="ctr" upright="1"/>
        <a:lstStyle/>
        <a:p>
          <a:pPr algn="l" rtl="0">
            <a:defRPr sz="1000"/>
          </a:pPr>
          <a:r>
            <a:rPr lang="es-ES" sz="900" b="1" i="0" u="none" strike="noStrike" baseline="0">
              <a:solidFill>
                <a:srgbClr val="000000"/>
              </a:solidFill>
              <a:latin typeface="arial"/>
              <a:cs typeface="arial"/>
            </a:rPr>
            <a:t>Hasta el 30/06/2015 la Diputación Foral de Bizkaia realiza la prestación del Punto de Encuentro Familiar por derivación judicial de Bilbao, mediante una encomienda de gestión del Departamento  competente en materia Justicia del Gobierno Vasco, al que corresponde la competencia y que desde el 01/07/2015 asume la gestión directa del servicio. </a:t>
          </a:r>
        </a:p>
      </xdr:txBody>
    </xdr:sp>
    <xdr:clientData/>
  </xdr:twoCellAnchor>
  <xdr:twoCellAnchor editAs="oneCell">
    <xdr:from>
      <xdr:col>0</xdr:col>
      <xdr:colOff>228600</xdr:colOff>
      <xdr:row>1</xdr:row>
      <xdr:rowOff>94239</xdr:rowOff>
    </xdr:from>
    <xdr:to>
      <xdr:col>1</xdr:col>
      <xdr:colOff>142208</xdr:colOff>
      <xdr:row>3</xdr:row>
      <xdr:rowOff>62807</xdr:rowOff>
    </xdr:to>
    <xdr:pic>
      <xdr:nvPicPr>
        <xdr:cNvPr id="6" name="5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4264"/>
          <a:ext cx="675608" cy="273368"/>
        </a:xfrm>
        <a:prstGeom prst="rect">
          <a:avLst/>
        </a:prstGeom>
      </xdr:spPr>
    </xdr:pic>
    <xdr:clientData/>
  </xdr:twoCellAnchor>
  <xdr:twoCellAnchor editAs="oneCell">
    <xdr:from>
      <xdr:col>2</xdr:col>
      <xdr:colOff>0</xdr:colOff>
      <xdr:row>1</xdr:row>
      <xdr:rowOff>0</xdr:rowOff>
    </xdr:from>
    <xdr:to>
      <xdr:col>5</xdr:col>
      <xdr:colOff>248516</xdr:colOff>
      <xdr:row>4</xdr:row>
      <xdr:rowOff>6927</xdr:rowOff>
    </xdr:to>
    <xdr:pic>
      <xdr:nvPicPr>
        <xdr:cNvPr id="7" name="6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11</xdr:row>
      <xdr:rowOff>0</xdr:rowOff>
    </xdr:from>
    <xdr:to>
      <xdr:col>24</xdr:col>
      <xdr:colOff>0</xdr:colOff>
      <xdr:row>13</xdr:row>
      <xdr:rowOff>76199</xdr:rowOff>
    </xdr:to>
    <xdr:sp macro="" textlink="">
      <xdr:nvSpPr>
        <xdr:cNvPr id="2" name="Text Box 2"/>
        <xdr:cNvSpPr txBox="1">
          <a:spLocks noChangeArrowheads="1"/>
        </xdr:cNvSpPr>
      </xdr:nvSpPr>
      <xdr:spPr bwMode="auto">
        <a:xfrm>
          <a:off x="1143000" y="2105025"/>
          <a:ext cx="5876925" cy="476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Punto de Encuentro Familiar por derivación judicial de competencia autonómica gestionado por el Ayuntamiento de Portugalete. Casos atendidos según existencia de Orden de Protección a favor de la madre. </a:t>
          </a:r>
        </a:p>
      </xdr:txBody>
    </xdr:sp>
    <xdr:clientData/>
  </xdr:twoCellAnchor>
  <xdr:twoCellAnchor>
    <xdr:from>
      <xdr:col>2</xdr:col>
      <xdr:colOff>9525</xdr:colOff>
      <xdr:row>52</xdr:row>
      <xdr:rowOff>9525</xdr:rowOff>
    </xdr:from>
    <xdr:to>
      <xdr:col>24</xdr:col>
      <xdr:colOff>9525</xdr:colOff>
      <xdr:row>54</xdr:row>
      <xdr:rowOff>9525</xdr:rowOff>
    </xdr:to>
    <xdr:sp macro="" textlink="">
      <xdr:nvSpPr>
        <xdr:cNvPr id="4" name="Text Box 6"/>
        <xdr:cNvSpPr txBox="1">
          <a:spLocks noChangeArrowheads="1"/>
        </xdr:cNvSpPr>
      </xdr:nvSpPr>
      <xdr:spPr bwMode="auto">
        <a:xfrm>
          <a:off x="1152525" y="9639300"/>
          <a:ext cx="62484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Punto de Encuentro Familiar por derivación judicial de competencia autonómica gestionado por el Ayuntamiento de Barakaldo. Casos atendidos según existencia de Orden de Protección a favor de la madre. </a:t>
          </a:r>
        </a:p>
      </xdr:txBody>
    </xdr:sp>
    <xdr:clientData/>
  </xdr:twoCellAnchor>
  <xdr:twoCellAnchor>
    <xdr:from>
      <xdr:col>1</xdr:col>
      <xdr:colOff>380999</xdr:colOff>
      <xdr:row>7</xdr:row>
      <xdr:rowOff>0</xdr:rowOff>
    </xdr:from>
    <xdr:to>
      <xdr:col>21</xdr:col>
      <xdr:colOff>76199</xdr:colOff>
      <xdr:row>8</xdr:row>
      <xdr:rowOff>190500</xdr:rowOff>
    </xdr:to>
    <xdr:sp macro="" textlink="">
      <xdr:nvSpPr>
        <xdr:cNvPr id="5" name="Text Box 9"/>
        <xdr:cNvSpPr txBox="1">
          <a:spLocks noChangeArrowheads="1"/>
        </xdr:cNvSpPr>
      </xdr:nvSpPr>
      <xdr:spPr bwMode="auto">
        <a:xfrm>
          <a:off x="1142999" y="1419225"/>
          <a:ext cx="4867275" cy="3905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800" b="0" i="0" u="none" strike="noStrike" baseline="0">
              <a:solidFill>
                <a:srgbClr val="000080"/>
              </a:solidFill>
              <a:latin typeface="Arial"/>
              <a:cs typeface="Arial"/>
            </a:rPr>
            <a:t>La expresión "Orden de Protección" recogida en las tablas de este apartado corresponde a la </a:t>
          </a:r>
          <a:r>
            <a:rPr lang="es-ES" sz="800" b="1" i="0" u="none" strike="noStrike" baseline="0">
              <a:solidFill>
                <a:srgbClr val="000080"/>
              </a:solidFill>
              <a:latin typeface="Arial"/>
              <a:cs typeface="Arial"/>
            </a:rPr>
            <a:t>Orden de protección de las víctimas de la violencia doméstica, regulada por la Ley 27/2003, de 31 de julio (BOE de 01/08/2003)</a:t>
          </a:r>
        </a:p>
      </xdr:txBody>
    </xdr:sp>
    <xdr:clientData/>
  </xdr:twoCellAnchor>
  <xdr:twoCellAnchor>
    <xdr:from>
      <xdr:col>5</xdr:col>
      <xdr:colOff>0</xdr:colOff>
      <xdr:row>13</xdr:row>
      <xdr:rowOff>0</xdr:rowOff>
    </xdr:from>
    <xdr:to>
      <xdr:col>5</xdr:col>
      <xdr:colOff>0</xdr:colOff>
      <xdr:row>13</xdr:row>
      <xdr:rowOff>0</xdr:rowOff>
    </xdr:to>
    <xdr:sp macro="" textlink="">
      <xdr:nvSpPr>
        <xdr:cNvPr id="6" name="Text Box 13"/>
        <xdr:cNvSpPr txBox="1">
          <a:spLocks noChangeArrowheads="1"/>
        </xdr:cNvSpPr>
      </xdr:nvSpPr>
      <xdr:spPr bwMode="auto">
        <a:xfrm>
          <a:off x="3048000" y="2105025"/>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l" rtl="0">
            <a:defRPr sz="1000"/>
          </a:pPr>
          <a:r>
            <a:rPr lang="es-ES" sz="900" b="0" i="0" u="none" strike="noStrike" baseline="0">
              <a:solidFill>
                <a:srgbClr val="000000"/>
              </a:solidFill>
              <a:latin typeface="Arial"/>
              <a:cs typeface="Arial"/>
            </a:rPr>
            <a:t>Por sorteo, de vivienda en alquiler</a:t>
          </a:r>
        </a:p>
      </xdr:txBody>
    </xdr:sp>
    <xdr:clientData/>
  </xdr:twoCellAnchor>
  <xdr:twoCellAnchor>
    <xdr:from>
      <xdr:col>5</xdr:col>
      <xdr:colOff>0</xdr:colOff>
      <xdr:row>13</xdr:row>
      <xdr:rowOff>0</xdr:rowOff>
    </xdr:from>
    <xdr:to>
      <xdr:col>5</xdr:col>
      <xdr:colOff>0</xdr:colOff>
      <xdr:row>13</xdr:row>
      <xdr:rowOff>0</xdr:rowOff>
    </xdr:to>
    <xdr:sp macro="" textlink="">
      <xdr:nvSpPr>
        <xdr:cNvPr id="7" name="Text Box 14"/>
        <xdr:cNvSpPr txBox="1">
          <a:spLocks noChangeArrowheads="1"/>
        </xdr:cNvSpPr>
      </xdr:nvSpPr>
      <xdr:spPr bwMode="auto">
        <a:xfrm>
          <a:off x="3048000" y="2105025"/>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l" rtl="0">
            <a:defRPr sz="1000"/>
          </a:pPr>
          <a:r>
            <a:rPr lang="es-ES" sz="900" b="0" i="0" u="none" strike="noStrike" baseline="0">
              <a:solidFill>
                <a:srgbClr val="000000"/>
              </a:solidFill>
              <a:latin typeface="Arial"/>
              <a:cs typeface="Arial"/>
            </a:rPr>
            <a:t>Por sorteo, de vivienda en alquiler</a:t>
          </a:r>
        </a:p>
      </xdr:txBody>
    </xdr:sp>
    <xdr:clientData/>
  </xdr:twoCellAnchor>
  <xdr:twoCellAnchor editAs="oneCell">
    <xdr:from>
      <xdr:col>0</xdr:col>
      <xdr:colOff>228600</xdr:colOff>
      <xdr:row>1</xdr:row>
      <xdr:rowOff>90781</xdr:rowOff>
    </xdr:from>
    <xdr:to>
      <xdr:col>1</xdr:col>
      <xdr:colOff>142208</xdr:colOff>
      <xdr:row>3</xdr:row>
      <xdr:rowOff>59349</xdr:rowOff>
    </xdr:to>
    <xdr:pic>
      <xdr:nvPicPr>
        <xdr:cNvPr id="8" name="7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1699"/>
          <a:ext cx="676352" cy="273666"/>
        </a:xfrm>
        <a:prstGeom prst="rect">
          <a:avLst/>
        </a:prstGeom>
      </xdr:spPr>
    </xdr:pic>
    <xdr:clientData/>
  </xdr:twoCellAnchor>
  <xdr:twoCellAnchor editAs="oneCell">
    <xdr:from>
      <xdr:col>2</xdr:col>
      <xdr:colOff>0</xdr:colOff>
      <xdr:row>1</xdr:row>
      <xdr:rowOff>0</xdr:rowOff>
    </xdr:from>
    <xdr:to>
      <xdr:col>6</xdr:col>
      <xdr:colOff>400916</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7</xdr:row>
      <xdr:rowOff>0</xdr:rowOff>
    </xdr:from>
    <xdr:to>
      <xdr:col>13</xdr:col>
      <xdr:colOff>9525</xdr:colOff>
      <xdr:row>7</xdr:row>
      <xdr:rowOff>0</xdr:rowOff>
    </xdr:to>
    <xdr:sp macro="" textlink="">
      <xdr:nvSpPr>
        <xdr:cNvPr id="3" name="Text Box 23"/>
        <xdr:cNvSpPr txBox="1">
          <a:spLocks noChangeArrowheads="1"/>
        </xdr:cNvSpPr>
      </xdr:nvSpPr>
      <xdr:spPr bwMode="auto">
        <a:xfrm>
          <a:off x="1000125" y="1504950"/>
          <a:ext cx="68580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SAV. Número de mujeres atendidas por violencia de género según edad. Bizkaia. 2012.</a:t>
          </a:r>
        </a:p>
      </xdr:txBody>
    </xdr:sp>
    <xdr:clientData/>
  </xdr:twoCellAnchor>
  <xdr:twoCellAnchor>
    <xdr:from>
      <xdr:col>2</xdr:col>
      <xdr:colOff>0</xdr:colOff>
      <xdr:row>7</xdr:row>
      <xdr:rowOff>0</xdr:rowOff>
    </xdr:from>
    <xdr:to>
      <xdr:col>12</xdr:col>
      <xdr:colOff>533400</xdr:colOff>
      <xdr:row>7</xdr:row>
      <xdr:rowOff>0</xdr:rowOff>
    </xdr:to>
    <xdr:sp macro="" textlink="">
      <xdr:nvSpPr>
        <xdr:cNvPr id="4" name="Text Box 26"/>
        <xdr:cNvSpPr txBox="1">
          <a:spLocks noChangeArrowheads="1"/>
        </xdr:cNvSpPr>
      </xdr:nvSpPr>
      <xdr:spPr bwMode="auto">
        <a:xfrm>
          <a:off x="990600" y="1504950"/>
          <a:ext cx="67818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SAV. Número de mujeres atendidas por violencia de género según estado civil. Bizkaia. 2012.</a:t>
          </a:r>
        </a:p>
      </xdr:txBody>
    </xdr:sp>
    <xdr:clientData/>
  </xdr:twoCellAnchor>
  <xdr:twoCellAnchor>
    <xdr:from>
      <xdr:col>2</xdr:col>
      <xdr:colOff>9524</xdr:colOff>
      <xdr:row>17</xdr:row>
      <xdr:rowOff>9525</xdr:rowOff>
    </xdr:from>
    <xdr:to>
      <xdr:col>14</xdr:col>
      <xdr:colOff>123825</xdr:colOff>
      <xdr:row>18</xdr:row>
      <xdr:rowOff>9525</xdr:rowOff>
    </xdr:to>
    <xdr:sp macro="" textlink="">
      <xdr:nvSpPr>
        <xdr:cNvPr id="5" name="Text Box 47"/>
        <xdr:cNvSpPr txBox="1">
          <a:spLocks noChangeArrowheads="1"/>
        </xdr:cNvSpPr>
      </xdr:nvSpPr>
      <xdr:spPr bwMode="auto">
        <a:xfrm>
          <a:off x="1152524" y="3333750"/>
          <a:ext cx="4495801"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SAV. </a:t>
          </a:r>
          <a:r>
            <a:rPr lang="es-ES" sz="1000" b="0" i="0" u="none" strike="noStrike" baseline="0">
              <a:solidFill>
                <a:srgbClr val="000000"/>
              </a:solidFill>
              <a:latin typeface="Arial"/>
              <a:cs typeface="Arial"/>
            </a:rPr>
            <a:t>Número de mujeres atendidas por tipo de caso. Bizkaia. 2023.</a:t>
          </a:r>
        </a:p>
      </xdr:txBody>
    </xdr:sp>
    <xdr:clientData/>
  </xdr:twoCellAnchor>
  <xdr:twoCellAnchor>
    <xdr:from>
      <xdr:col>2</xdr:col>
      <xdr:colOff>9524</xdr:colOff>
      <xdr:row>8</xdr:row>
      <xdr:rowOff>9526</xdr:rowOff>
    </xdr:from>
    <xdr:to>
      <xdr:col>13</xdr:col>
      <xdr:colOff>495299</xdr:colOff>
      <xdr:row>9</xdr:row>
      <xdr:rowOff>1</xdr:rowOff>
    </xdr:to>
    <xdr:sp macro="" textlink="">
      <xdr:nvSpPr>
        <xdr:cNvPr id="6" name="Text Box 47"/>
        <xdr:cNvSpPr txBox="1">
          <a:spLocks noChangeArrowheads="1"/>
        </xdr:cNvSpPr>
      </xdr:nvSpPr>
      <xdr:spPr bwMode="auto">
        <a:xfrm>
          <a:off x="1152524" y="1514476"/>
          <a:ext cx="427672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personas atendidas por sexo. Bizkaia. 2023</a:t>
          </a:r>
          <a:r>
            <a:rPr lang="es-ES" sz="1000" b="1" i="0" u="none" strike="noStrike" baseline="0">
              <a:solidFill>
                <a:srgbClr val="000000"/>
              </a:solidFill>
              <a:latin typeface="Arial"/>
              <a:cs typeface="Arial"/>
            </a:rPr>
            <a:t>.</a:t>
          </a:r>
        </a:p>
      </xdr:txBody>
    </xdr:sp>
    <xdr:clientData/>
  </xdr:twoCellAnchor>
  <xdr:twoCellAnchor>
    <xdr:from>
      <xdr:col>1</xdr:col>
      <xdr:colOff>380998</xdr:colOff>
      <xdr:row>26</xdr:row>
      <xdr:rowOff>0</xdr:rowOff>
    </xdr:from>
    <xdr:to>
      <xdr:col>15</xdr:col>
      <xdr:colOff>400049</xdr:colOff>
      <xdr:row>27</xdr:row>
      <xdr:rowOff>47625</xdr:rowOff>
    </xdr:to>
    <xdr:sp macro="" textlink="">
      <xdr:nvSpPr>
        <xdr:cNvPr id="8" name="Text Box 47"/>
        <xdr:cNvSpPr txBox="1">
          <a:spLocks noChangeArrowheads="1"/>
        </xdr:cNvSpPr>
      </xdr:nvSpPr>
      <xdr:spPr bwMode="auto">
        <a:xfrm>
          <a:off x="1142998" y="6781800"/>
          <a:ext cx="5372101" cy="2476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SAV. </a:t>
          </a:r>
          <a:r>
            <a:rPr lang="es-ES" sz="1000" b="0" i="0" u="none" strike="noStrike" baseline="0">
              <a:solidFill>
                <a:srgbClr val="000000"/>
              </a:solidFill>
              <a:latin typeface="Arial"/>
              <a:cs typeface="Arial"/>
            </a:rPr>
            <a:t>Número expedientes de mujeres por motivo de asistencia. Bizkaia. 2023.</a:t>
          </a:r>
        </a:p>
      </xdr:txBody>
    </xdr:sp>
    <xdr:clientData/>
  </xdr:twoCellAnchor>
  <xdr:twoCellAnchor>
    <xdr:from>
      <xdr:col>2</xdr:col>
      <xdr:colOff>9525</xdr:colOff>
      <xdr:row>36</xdr:row>
      <xdr:rowOff>0</xdr:rowOff>
    </xdr:from>
    <xdr:to>
      <xdr:col>17</xdr:col>
      <xdr:colOff>9525</xdr:colOff>
      <xdr:row>37</xdr:row>
      <xdr:rowOff>0</xdr:rowOff>
    </xdr:to>
    <xdr:sp macro="" textlink="">
      <xdr:nvSpPr>
        <xdr:cNvPr id="9" name="Text Box 47"/>
        <xdr:cNvSpPr txBox="1">
          <a:spLocks noChangeArrowheads="1"/>
        </xdr:cNvSpPr>
      </xdr:nvSpPr>
      <xdr:spPr bwMode="auto">
        <a:xfrm>
          <a:off x="1152525" y="8829675"/>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SAV. </a:t>
          </a:r>
          <a:r>
            <a:rPr lang="es-ES" sz="1000" b="0" i="0" u="none" strike="noStrike" baseline="0">
              <a:solidFill>
                <a:srgbClr val="000000"/>
              </a:solidFill>
              <a:latin typeface="Arial"/>
              <a:cs typeface="Arial"/>
            </a:rPr>
            <a:t>Número de atenciones a mujeres realizadas por tipo de atención. Bizkaia. 2023.</a:t>
          </a:r>
        </a:p>
      </xdr:txBody>
    </xdr:sp>
    <xdr:clientData/>
  </xdr:twoCellAnchor>
  <xdr:twoCellAnchor>
    <xdr:from>
      <xdr:col>2</xdr:col>
      <xdr:colOff>9525</xdr:colOff>
      <xdr:row>75</xdr:row>
      <xdr:rowOff>9525</xdr:rowOff>
    </xdr:from>
    <xdr:to>
      <xdr:col>17</xdr:col>
      <xdr:colOff>9525</xdr:colOff>
      <xdr:row>76</xdr:row>
      <xdr:rowOff>9525</xdr:rowOff>
    </xdr:to>
    <xdr:sp macro="" textlink="">
      <xdr:nvSpPr>
        <xdr:cNvPr id="10" name="Text Box 47"/>
        <xdr:cNvSpPr txBox="1">
          <a:spLocks noChangeArrowheads="1"/>
        </xdr:cNvSpPr>
      </xdr:nvSpPr>
      <xdr:spPr bwMode="auto">
        <a:xfrm>
          <a:off x="1152525" y="16049625"/>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SAV. </a:t>
          </a:r>
          <a:r>
            <a:rPr lang="es-ES" sz="1000" b="0" i="0" u="none" strike="noStrike" baseline="0">
              <a:solidFill>
                <a:srgbClr val="000000"/>
              </a:solidFill>
              <a:latin typeface="Arial"/>
              <a:cs typeface="Arial"/>
            </a:rPr>
            <a:t>Número de atenciones a mujeres realizadas por tipo de atención. Bizkaia. 2023.</a:t>
          </a:r>
        </a:p>
      </xdr:txBody>
    </xdr:sp>
    <xdr:clientData/>
  </xdr:twoCellAnchor>
  <xdr:twoCellAnchor editAs="oneCell">
    <xdr:from>
      <xdr:col>2</xdr:col>
      <xdr:colOff>0</xdr:colOff>
      <xdr:row>1</xdr:row>
      <xdr:rowOff>1</xdr:rowOff>
    </xdr:from>
    <xdr:to>
      <xdr:col>4</xdr:col>
      <xdr:colOff>1391516</xdr:colOff>
      <xdr:row>4</xdr:row>
      <xdr:rowOff>1</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6"/>
          <a:ext cx="1877291" cy="457200"/>
        </a:xfrm>
        <a:prstGeom prst="rect">
          <a:avLst/>
        </a:prstGeom>
      </xdr:spPr>
    </xdr:pic>
    <xdr:clientData/>
  </xdr:twoCellAnchor>
  <xdr:twoCellAnchor editAs="oneCell">
    <xdr:from>
      <xdr:col>0</xdr:col>
      <xdr:colOff>233338</xdr:colOff>
      <xdr:row>1</xdr:row>
      <xdr:rowOff>92859</xdr:rowOff>
    </xdr:from>
    <xdr:to>
      <xdr:col>1</xdr:col>
      <xdr:colOff>146946</xdr:colOff>
      <xdr:row>3</xdr:row>
      <xdr:rowOff>61427</xdr:rowOff>
    </xdr:to>
    <xdr:pic>
      <xdr:nvPicPr>
        <xdr:cNvPr id="14" name="13 Imagen" descr="Volver al indice del libro" title="Índice">
          <a:hlinkClick xmlns:r="http://schemas.openxmlformats.org/officeDocument/2006/relationships" r:id="rId2" tooltip="Volver al índice del libro"/>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338" y="292884"/>
          <a:ext cx="675608" cy="2733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10</xdr:row>
      <xdr:rowOff>0</xdr:rowOff>
    </xdr:from>
    <xdr:to>
      <xdr:col>13</xdr:col>
      <xdr:colOff>0</xdr:colOff>
      <xdr:row>12</xdr:row>
      <xdr:rowOff>0</xdr:rowOff>
    </xdr:to>
    <xdr:sp macro="" textlink="">
      <xdr:nvSpPr>
        <xdr:cNvPr id="6523" name="Text Box 25"/>
        <xdr:cNvSpPr txBox="1">
          <a:spLocks noChangeArrowheads="1"/>
        </xdr:cNvSpPr>
      </xdr:nvSpPr>
      <xdr:spPr bwMode="auto">
        <a:xfrm>
          <a:off x="1143000" y="1990725"/>
          <a:ext cx="721042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Víctimas atendidas por edad, sexo y nacionalidad. Bizkaia. 2023.</a:t>
          </a:r>
        </a:p>
      </xdr:txBody>
    </xdr:sp>
    <xdr:clientData/>
  </xdr:twoCellAnchor>
  <xdr:twoCellAnchor>
    <xdr:from>
      <xdr:col>3</xdr:col>
      <xdr:colOff>0</xdr:colOff>
      <xdr:row>13</xdr:row>
      <xdr:rowOff>0</xdr:rowOff>
    </xdr:from>
    <xdr:to>
      <xdr:col>3</xdr:col>
      <xdr:colOff>1485900</xdr:colOff>
      <xdr:row>15</xdr:row>
      <xdr:rowOff>0</xdr:rowOff>
    </xdr:to>
    <xdr:sp macro="" textlink="">
      <xdr:nvSpPr>
        <xdr:cNvPr id="6277" name="Text Box 26"/>
        <xdr:cNvSpPr txBox="1">
          <a:spLocks noChangeArrowheads="1"/>
        </xdr:cNvSpPr>
      </xdr:nvSpPr>
      <xdr:spPr bwMode="auto">
        <a:xfrm>
          <a:off x="1438275" y="2476500"/>
          <a:ext cx="14859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 EDAD</a:t>
          </a:r>
        </a:p>
      </xdr:txBody>
    </xdr:sp>
    <xdr:clientData/>
  </xdr:twoCellAnchor>
  <xdr:twoCellAnchor editAs="oneCell">
    <xdr:from>
      <xdr:col>0</xdr:col>
      <xdr:colOff>228600</xdr:colOff>
      <xdr:row>1</xdr:row>
      <xdr:rowOff>95547</xdr:rowOff>
    </xdr:from>
    <xdr:to>
      <xdr:col>1</xdr:col>
      <xdr:colOff>142208</xdr:colOff>
      <xdr:row>3</xdr:row>
      <xdr:rowOff>60210</xdr:rowOff>
    </xdr:to>
    <xdr:pic>
      <xdr:nvPicPr>
        <xdr:cNvPr id="5" name="4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6696"/>
          <a:ext cx="676791" cy="272303"/>
        </a:xfrm>
        <a:prstGeom prst="rect">
          <a:avLst/>
        </a:prstGeom>
      </xdr:spPr>
    </xdr:pic>
    <xdr:clientData/>
  </xdr:twoCellAnchor>
  <xdr:twoCellAnchor editAs="oneCell">
    <xdr:from>
      <xdr:col>2</xdr:col>
      <xdr:colOff>0</xdr:colOff>
      <xdr:row>1</xdr:row>
      <xdr:rowOff>0</xdr:rowOff>
    </xdr:from>
    <xdr:to>
      <xdr:col>4</xdr:col>
      <xdr:colOff>67541</xdr:colOff>
      <xdr:row>4</xdr:row>
      <xdr:rowOff>1602</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10</xdr:row>
      <xdr:rowOff>0</xdr:rowOff>
    </xdr:from>
    <xdr:to>
      <xdr:col>11</xdr:col>
      <xdr:colOff>0</xdr:colOff>
      <xdr:row>12</xdr:row>
      <xdr:rowOff>0</xdr:rowOff>
    </xdr:to>
    <xdr:sp macro="" textlink="">
      <xdr:nvSpPr>
        <xdr:cNvPr id="3" name="Text Box 27"/>
        <xdr:cNvSpPr txBox="1">
          <a:spLocks noChangeArrowheads="1"/>
        </xdr:cNvSpPr>
      </xdr:nvSpPr>
      <xdr:spPr bwMode="auto">
        <a:xfrm>
          <a:off x="990600" y="601980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Motivo de intervención por sexo. Bizkaia. 2023.</a:t>
          </a:r>
        </a:p>
      </xdr:txBody>
    </xdr:sp>
    <xdr:clientData/>
  </xdr:twoCellAnchor>
  <xdr:twoCellAnchor>
    <xdr:from>
      <xdr:col>2</xdr:col>
      <xdr:colOff>0</xdr:colOff>
      <xdr:row>22</xdr:row>
      <xdr:rowOff>0</xdr:rowOff>
    </xdr:from>
    <xdr:to>
      <xdr:col>11</xdr:col>
      <xdr:colOff>0</xdr:colOff>
      <xdr:row>24</xdr:row>
      <xdr:rowOff>0</xdr:rowOff>
    </xdr:to>
    <xdr:sp macro="" textlink="">
      <xdr:nvSpPr>
        <xdr:cNvPr id="4" name="Text Box 29"/>
        <xdr:cNvSpPr txBox="1">
          <a:spLocks noChangeArrowheads="1"/>
        </xdr:cNvSpPr>
      </xdr:nvSpPr>
      <xdr:spPr bwMode="auto">
        <a:xfrm>
          <a:off x="990600" y="81343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Asistencia Jurídica y Turno de Oficio para Víctimas de Violencia Doméstica y/o Agresiones Sexuales. Número de llamadas de particulares recibidas por sexo. Bizkaia. 2023.</a:t>
          </a:r>
        </a:p>
      </xdr:txBody>
    </xdr:sp>
    <xdr:clientData/>
  </xdr:twoCellAnchor>
  <xdr:twoCellAnchor>
    <xdr:from>
      <xdr:col>2</xdr:col>
      <xdr:colOff>0</xdr:colOff>
      <xdr:row>30</xdr:row>
      <xdr:rowOff>0</xdr:rowOff>
    </xdr:from>
    <xdr:to>
      <xdr:col>11</xdr:col>
      <xdr:colOff>0</xdr:colOff>
      <xdr:row>32</xdr:row>
      <xdr:rowOff>66675</xdr:rowOff>
    </xdr:to>
    <xdr:sp macro="" textlink="">
      <xdr:nvSpPr>
        <xdr:cNvPr id="5" name="Text Box 30"/>
        <xdr:cNvSpPr txBox="1">
          <a:spLocks noChangeArrowheads="1"/>
        </xdr:cNvSpPr>
      </xdr:nvSpPr>
      <xdr:spPr bwMode="auto">
        <a:xfrm>
          <a:off x="990600" y="9934575"/>
          <a:ext cx="6076950" cy="4667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Asistencia Jurídica y Turno de Oficio para Víctimas de Violencia Doméstica y/o Agresiones Sexuales. Número de intervenciones por sexo e instancia de procedencia. Bizkaia. 2023.</a:t>
          </a:r>
        </a:p>
      </xdr:txBody>
    </xdr:sp>
    <xdr:clientData/>
  </xdr:twoCellAnchor>
  <xdr:twoCellAnchor>
    <xdr:from>
      <xdr:col>2</xdr:col>
      <xdr:colOff>0</xdr:colOff>
      <xdr:row>48</xdr:row>
      <xdr:rowOff>0</xdr:rowOff>
    </xdr:from>
    <xdr:to>
      <xdr:col>11</xdr:col>
      <xdr:colOff>0</xdr:colOff>
      <xdr:row>50</xdr:row>
      <xdr:rowOff>0</xdr:rowOff>
    </xdr:to>
    <xdr:sp macro="" textlink="">
      <xdr:nvSpPr>
        <xdr:cNvPr id="6" name="Text Box 31"/>
        <xdr:cNvSpPr txBox="1">
          <a:spLocks noChangeArrowheads="1"/>
        </xdr:cNvSpPr>
      </xdr:nvSpPr>
      <xdr:spPr bwMode="auto">
        <a:xfrm>
          <a:off x="990600" y="130492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Servicio de Asistencia Jurídica y Turno de Oficio para Víctimas de Violencia Doméstica y/o Agresiones Sexuales. Tipo de Intervención por sexo. Bizkaia. 2023. </a:t>
          </a:r>
        </a:p>
      </xdr:txBody>
    </xdr:sp>
    <xdr:clientData/>
  </xdr:twoCellAnchor>
  <xdr:twoCellAnchor>
    <xdr:from>
      <xdr:col>2</xdr:col>
      <xdr:colOff>0</xdr:colOff>
      <xdr:row>59</xdr:row>
      <xdr:rowOff>0</xdr:rowOff>
    </xdr:from>
    <xdr:to>
      <xdr:col>11</xdr:col>
      <xdr:colOff>0</xdr:colOff>
      <xdr:row>61</xdr:row>
      <xdr:rowOff>0</xdr:rowOff>
    </xdr:to>
    <xdr:sp macro="" textlink="">
      <xdr:nvSpPr>
        <xdr:cNvPr id="7" name="Text Box 32"/>
        <xdr:cNvSpPr txBox="1">
          <a:spLocks noChangeArrowheads="1"/>
        </xdr:cNvSpPr>
      </xdr:nvSpPr>
      <xdr:spPr bwMode="auto">
        <a:xfrm>
          <a:off x="990600" y="15192375"/>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Servicio de Asistencia Jurídica y Turno de Oficio para Víctimas de Violencia Doméstica y/o Agresiones Sexuales. Número de intervenciones por sexo y partido judicial. Bizkaia. 2023.</a:t>
          </a:r>
        </a:p>
      </xdr:txBody>
    </xdr:sp>
    <xdr:clientData/>
  </xdr:twoCellAnchor>
  <xdr:twoCellAnchor>
    <xdr:from>
      <xdr:col>2</xdr:col>
      <xdr:colOff>0</xdr:colOff>
      <xdr:row>75</xdr:row>
      <xdr:rowOff>0</xdr:rowOff>
    </xdr:from>
    <xdr:to>
      <xdr:col>11</xdr:col>
      <xdr:colOff>0</xdr:colOff>
      <xdr:row>77</xdr:row>
      <xdr:rowOff>0</xdr:rowOff>
    </xdr:to>
    <xdr:sp macro="" textlink="">
      <xdr:nvSpPr>
        <xdr:cNvPr id="8" name="Text Box 33"/>
        <xdr:cNvSpPr txBox="1">
          <a:spLocks noChangeArrowheads="1"/>
        </xdr:cNvSpPr>
      </xdr:nvSpPr>
      <xdr:spPr bwMode="auto">
        <a:xfrm>
          <a:off x="990600" y="17992725"/>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Tipo de actuación por sexo. Bizkaia. 2023.</a:t>
          </a:r>
        </a:p>
      </xdr:txBody>
    </xdr:sp>
    <xdr:clientData/>
  </xdr:twoCellAnchor>
  <xdr:twoCellAnchor>
    <xdr:from>
      <xdr:col>2</xdr:col>
      <xdr:colOff>0</xdr:colOff>
      <xdr:row>85</xdr:row>
      <xdr:rowOff>0</xdr:rowOff>
    </xdr:from>
    <xdr:to>
      <xdr:col>11</xdr:col>
      <xdr:colOff>0</xdr:colOff>
      <xdr:row>87</xdr:row>
      <xdr:rowOff>0</xdr:rowOff>
    </xdr:to>
    <xdr:sp macro="" textlink="">
      <xdr:nvSpPr>
        <xdr:cNvPr id="9" name="Text Box 34"/>
        <xdr:cNvSpPr txBox="1">
          <a:spLocks noChangeArrowheads="1"/>
        </xdr:cNvSpPr>
      </xdr:nvSpPr>
      <xdr:spPr bwMode="auto">
        <a:xfrm>
          <a:off x="990600" y="199072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Asistencia Jurídica y Turno de Oficio para Víctimas de Violencia Doméstica y/o Agresiones Sexuales. Características de la actuación por sexo. Bizkaia. 2023.</a:t>
          </a:r>
        </a:p>
      </xdr:txBody>
    </xdr:sp>
    <xdr:clientData/>
  </xdr:twoCellAnchor>
  <xdr:twoCellAnchor>
    <xdr:from>
      <xdr:col>2</xdr:col>
      <xdr:colOff>0</xdr:colOff>
      <xdr:row>99</xdr:row>
      <xdr:rowOff>0</xdr:rowOff>
    </xdr:from>
    <xdr:to>
      <xdr:col>11</xdr:col>
      <xdr:colOff>0</xdr:colOff>
      <xdr:row>101</xdr:row>
      <xdr:rowOff>0</xdr:rowOff>
    </xdr:to>
    <xdr:sp macro="" textlink="">
      <xdr:nvSpPr>
        <xdr:cNvPr id="10" name="Text Box 35"/>
        <xdr:cNvSpPr txBox="1">
          <a:spLocks noChangeArrowheads="1"/>
        </xdr:cNvSpPr>
      </xdr:nvSpPr>
      <xdr:spPr bwMode="auto">
        <a:xfrm>
          <a:off x="990600" y="2286000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Asistencia Jurídica y Turno de Oficio para Victimas de Violencia Doméstica y/o Agresiones Sexuales. Otras actuaciones por sexo. Bizkaia. 2023.</a:t>
          </a:r>
        </a:p>
      </xdr:txBody>
    </xdr:sp>
    <xdr:clientData/>
  </xdr:twoCellAnchor>
  <xdr:twoCellAnchor>
    <xdr:from>
      <xdr:col>2</xdr:col>
      <xdr:colOff>0</xdr:colOff>
      <xdr:row>113</xdr:row>
      <xdr:rowOff>0</xdr:rowOff>
    </xdr:from>
    <xdr:to>
      <xdr:col>10</xdr:col>
      <xdr:colOff>0</xdr:colOff>
      <xdr:row>115</xdr:row>
      <xdr:rowOff>0</xdr:rowOff>
    </xdr:to>
    <xdr:sp macro="" textlink="">
      <xdr:nvSpPr>
        <xdr:cNvPr id="11" name="Text Box 36"/>
        <xdr:cNvSpPr txBox="1">
          <a:spLocks noChangeArrowheads="1"/>
        </xdr:cNvSpPr>
      </xdr:nvSpPr>
      <xdr:spPr bwMode="auto">
        <a:xfrm>
          <a:off x="990600" y="22078950"/>
          <a:ext cx="566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Número de designaciones. Bizkaia. 2023.</a:t>
          </a:r>
        </a:p>
      </xdr:txBody>
    </xdr:sp>
    <xdr:clientData/>
  </xdr:twoCellAnchor>
  <xdr:twoCellAnchor>
    <xdr:from>
      <xdr:col>2</xdr:col>
      <xdr:colOff>0</xdr:colOff>
      <xdr:row>125</xdr:row>
      <xdr:rowOff>0</xdr:rowOff>
    </xdr:from>
    <xdr:to>
      <xdr:col>10</xdr:col>
      <xdr:colOff>0</xdr:colOff>
      <xdr:row>127</xdr:row>
      <xdr:rowOff>0</xdr:rowOff>
    </xdr:to>
    <xdr:sp macro="" textlink="">
      <xdr:nvSpPr>
        <xdr:cNvPr id="2" name="Text Box 36"/>
        <xdr:cNvSpPr txBox="1">
          <a:spLocks noChangeArrowheads="1"/>
        </xdr:cNvSpPr>
      </xdr:nvSpPr>
      <xdr:spPr bwMode="auto">
        <a:xfrm>
          <a:off x="990600" y="24279225"/>
          <a:ext cx="566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Número de letrados y letradas por sexo. Bizkaia. 2023</a:t>
          </a:r>
        </a:p>
      </xdr:txBody>
    </xdr:sp>
    <xdr:clientData/>
  </xdr:twoCellAnchor>
  <xdr:twoCellAnchor editAs="oneCell">
    <xdr:from>
      <xdr:col>0</xdr:col>
      <xdr:colOff>237600</xdr:colOff>
      <xdr:row>1</xdr:row>
      <xdr:rowOff>93847</xdr:rowOff>
    </xdr:from>
    <xdr:to>
      <xdr:col>1</xdr:col>
      <xdr:colOff>151208</xdr:colOff>
      <xdr:row>3</xdr:row>
      <xdr:rowOff>61294</xdr:rowOff>
    </xdr:to>
    <xdr:pic>
      <xdr:nvPicPr>
        <xdr:cNvPr id="13" name="12 Imagen" descr="Volver al indice del libro" title="Índice">
          <a:hlinkClick xmlns:r="http://schemas.openxmlformats.org/officeDocument/2006/relationships" r:id="rId1" tooltip="Volver al índice del libro"/>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8" r="78"/>
        <a:stretch/>
      </xdr:blipFill>
      <xdr:spPr>
        <a:xfrm>
          <a:off x="237600" y="293452"/>
          <a:ext cx="677009" cy="275609"/>
        </a:xfrm>
        <a:prstGeom prst="rect">
          <a:avLst/>
        </a:prstGeom>
      </xdr:spPr>
    </xdr:pic>
    <xdr:clientData/>
  </xdr:twoCellAnchor>
  <xdr:twoCellAnchor editAs="oneCell">
    <xdr:from>
      <xdr:col>2</xdr:col>
      <xdr:colOff>0</xdr:colOff>
      <xdr:row>1</xdr:row>
      <xdr:rowOff>0</xdr:rowOff>
    </xdr:from>
    <xdr:to>
      <xdr:col>3</xdr:col>
      <xdr:colOff>1582016</xdr:colOff>
      <xdr:row>4</xdr:row>
      <xdr:rowOff>4126</xdr:rowOff>
    </xdr:to>
    <xdr:pic>
      <xdr:nvPicPr>
        <xdr:cNvPr id="12" name="1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P503"/>
  <sheetViews>
    <sheetView showGridLines="0" tabSelected="1" zoomScaleNormal="100" workbookViewId="0"/>
  </sheetViews>
  <sheetFormatPr baseColWidth="10" defaultColWidth="9.140625" defaultRowHeight="12.75" x14ac:dyDescent="0.2"/>
  <cols>
    <col min="1" max="1" width="11.42578125" style="6" customWidth="1"/>
    <col min="2" max="2" width="5.7109375" style="6" customWidth="1"/>
    <col min="3" max="6" width="4.85546875" style="6" customWidth="1"/>
    <col min="7" max="7" width="67.7109375" style="6" customWidth="1"/>
    <col min="8" max="8" width="4.140625" style="6" customWidth="1"/>
    <col min="9" max="10" width="9.140625" style="6" customWidth="1"/>
    <col min="11" max="11" width="1.7109375" style="6" customWidth="1"/>
    <col min="12" max="15" width="9.140625" style="6" customWidth="1"/>
    <col min="16" max="16" width="8.7109375" style="6" customWidth="1"/>
    <col min="17" max="16384" width="9.140625" style="6"/>
  </cols>
  <sheetData>
    <row r="1" spans="1:16" ht="15.95" customHeight="1" x14ac:dyDescent="0.2">
      <c r="A1" s="73" t="s">
        <v>279</v>
      </c>
      <c r="B1" s="5"/>
      <c r="C1" s="5"/>
      <c r="D1" s="5"/>
      <c r="E1" s="5"/>
      <c r="F1" s="5"/>
      <c r="G1" s="5"/>
      <c r="H1" s="5"/>
      <c r="I1" s="5"/>
      <c r="J1" s="5"/>
      <c r="K1" s="5"/>
      <c r="L1" s="5"/>
      <c r="M1" s="5"/>
      <c r="N1" s="5"/>
      <c r="O1" s="5"/>
      <c r="P1" s="5"/>
    </row>
    <row r="2" spans="1:16" ht="12" customHeight="1" x14ac:dyDescent="0.2">
      <c r="B2" s="5"/>
      <c r="C2" s="7"/>
      <c r="D2" s="7"/>
      <c r="E2" s="7"/>
      <c r="F2" s="7"/>
      <c r="G2" s="7"/>
      <c r="H2" s="7"/>
      <c r="I2" s="7"/>
      <c r="J2" s="7"/>
      <c r="K2" s="7"/>
      <c r="L2" s="7"/>
      <c r="M2" s="7"/>
      <c r="N2" s="7"/>
      <c r="O2" s="7"/>
      <c r="P2" s="5"/>
    </row>
    <row r="3" spans="1:16" ht="12" customHeight="1" x14ac:dyDescent="0.2">
      <c r="B3" s="5"/>
      <c r="C3" s="7"/>
      <c r="D3" s="7"/>
      <c r="E3" s="7"/>
      <c r="F3" s="7"/>
      <c r="G3" s="7"/>
      <c r="H3" s="7"/>
      <c r="I3" s="7"/>
      <c r="J3" s="7"/>
      <c r="K3" s="7"/>
      <c r="L3" s="7"/>
      <c r="M3" s="7"/>
      <c r="N3" s="7"/>
      <c r="O3" s="7"/>
      <c r="P3" s="5"/>
    </row>
    <row r="4" spans="1:16" ht="12" customHeight="1" x14ac:dyDescent="0.2">
      <c r="B4" s="5"/>
      <c r="C4" s="7"/>
      <c r="D4" s="7"/>
      <c r="E4" s="7"/>
      <c r="F4" s="7"/>
      <c r="G4" s="7"/>
      <c r="H4" s="7"/>
      <c r="I4" s="7"/>
      <c r="J4" s="7"/>
      <c r="K4" s="7"/>
      <c r="L4" s="7"/>
      <c r="M4" s="7"/>
      <c r="N4" s="7"/>
      <c r="O4" s="7"/>
      <c r="P4" s="5"/>
    </row>
    <row r="5" spans="1:16" ht="24" customHeight="1" x14ac:dyDescent="0.2"/>
    <row r="6" spans="1:16" ht="18" customHeight="1" x14ac:dyDescent="0.2">
      <c r="C6" s="8" t="s">
        <v>0</v>
      </c>
      <c r="D6" s="9"/>
      <c r="E6" s="9"/>
      <c r="F6" s="9"/>
      <c r="G6" s="9"/>
      <c r="H6" s="9"/>
      <c r="I6" s="9"/>
      <c r="J6" s="9"/>
    </row>
    <row r="7" spans="1:16" ht="18" customHeight="1" x14ac:dyDescent="0.2">
      <c r="A7" s="73"/>
      <c r="C7" s="8"/>
      <c r="D7" s="9"/>
      <c r="E7" s="9"/>
      <c r="F7" s="9"/>
      <c r="G7" s="9"/>
      <c r="H7" s="9"/>
      <c r="I7" s="9"/>
      <c r="J7" s="9"/>
    </row>
    <row r="8" spans="1:16" ht="15.95" customHeight="1" x14ac:dyDescent="0.2">
      <c r="C8" s="73"/>
      <c r="D8" s="574" t="s">
        <v>111</v>
      </c>
      <c r="E8" s="574"/>
      <c r="F8" s="574"/>
      <c r="G8" s="574"/>
      <c r="H8" s="9"/>
      <c r="I8" s="9"/>
      <c r="J8" s="9"/>
    </row>
    <row r="9" spans="1:16" ht="24" customHeight="1" x14ac:dyDescent="0.2">
      <c r="C9" s="73"/>
      <c r="E9" s="89" t="s">
        <v>110</v>
      </c>
      <c r="F9" s="89"/>
      <c r="H9" s="9"/>
      <c r="I9" s="9"/>
      <c r="J9" s="9"/>
    </row>
    <row r="10" spans="1:16" ht="32.1" customHeight="1" x14ac:dyDescent="0.2">
      <c r="F10" s="573" t="s">
        <v>280</v>
      </c>
      <c r="G10" s="573"/>
    </row>
    <row r="11" spans="1:16" ht="32.1" customHeight="1" x14ac:dyDescent="0.2">
      <c r="F11" s="573" t="s">
        <v>281</v>
      </c>
      <c r="G11" s="573"/>
    </row>
    <row r="12" spans="1:16" ht="32.1" customHeight="1" x14ac:dyDescent="0.2">
      <c r="F12" s="573" t="s">
        <v>282</v>
      </c>
      <c r="G12" s="573"/>
    </row>
    <row r="13" spans="1:16" ht="32.1" customHeight="1" x14ac:dyDescent="0.2">
      <c r="F13" s="573" t="s">
        <v>283</v>
      </c>
      <c r="G13" s="573"/>
    </row>
    <row r="14" spans="1:16" ht="15.95" customHeight="1" x14ac:dyDescent="0.2">
      <c r="F14" s="573" t="s">
        <v>284</v>
      </c>
      <c r="G14" s="573"/>
    </row>
    <row r="15" spans="1:16" ht="32.1" customHeight="1" x14ac:dyDescent="0.2">
      <c r="F15" s="573" t="s">
        <v>285</v>
      </c>
      <c r="G15" s="573"/>
    </row>
    <row r="16" spans="1:16" ht="32.1" customHeight="1" x14ac:dyDescent="0.2">
      <c r="F16" s="573" t="s">
        <v>286</v>
      </c>
      <c r="G16" s="573"/>
    </row>
    <row r="17" spans="2:10" ht="32.1" customHeight="1" x14ac:dyDescent="0.2">
      <c r="F17" s="573" t="s">
        <v>287</v>
      </c>
      <c r="G17" s="573"/>
    </row>
    <row r="18" spans="2:10" ht="32.1" customHeight="1" x14ac:dyDescent="0.2">
      <c r="F18" s="573" t="s">
        <v>288</v>
      </c>
      <c r="G18" s="573"/>
    </row>
    <row r="19" spans="2:10" ht="32.1" customHeight="1" x14ac:dyDescent="0.2">
      <c r="F19" s="573" t="s">
        <v>289</v>
      </c>
      <c r="G19" s="573"/>
    </row>
    <row r="20" spans="2:10" ht="32.1" customHeight="1" x14ac:dyDescent="0.2">
      <c r="F20" s="573" t="s">
        <v>290</v>
      </c>
      <c r="G20" s="573"/>
    </row>
    <row r="21" spans="2:10" ht="15.95" customHeight="1" x14ac:dyDescent="0.2">
      <c r="F21" s="308"/>
      <c r="G21" s="308"/>
    </row>
    <row r="22" spans="2:10" ht="15.95" customHeight="1" x14ac:dyDescent="0.2">
      <c r="C22" s="73"/>
      <c r="D22" s="574" t="s">
        <v>112</v>
      </c>
      <c r="E22" s="574"/>
      <c r="F22" s="574"/>
      <c r="G22" s="574"/>
      <c r="H22" s="9"/>
      <c r="I22" s="9"/>
      <c r="J22" s="9"/>
    </row>
    <row r="23" spans="2:10" ht="24" customHeight="1" x14ac:dyDescent="0.2">
      <c r="C23" s="73"/>
      <c r="E23" s="89" t="s">
        <v>191</v>
      </c>
      <c r="F23" s="89"/>
      <c r="H23" s="9"/>
      <c r="I23" s="9"/>
      <c r="J23" s="9"/>
    </row>
    <row r="24" spans="2:10" ht="32.1" customHeight="1" x14ac:dyDescent="0.2">
      <c r="F24" s="573" t="s">
        <v>190</v>
      </c>
      <c r="G24" s="573"/>
    </row>
    <row r="25" spans="2:10" ht="15.95" customHeight="1" x14ac:dyDescent="0.2">
      <c r="F25" s="306"/>
      <c r="G25" s="307" t="s">
        <v>291</v>
      </c>
    </row>
    <row r="26" spans="2:10" ht="15.95" customHeight="1" x14ac:dyDescent="0.2">
      <c r="F26" s="306"/>
      <c r="G26" s="307" t="s">
        <v>292</v>
      </c>
    </row>
    <row r="27" spans="2:10" ht="32.1" customHeight="1" x14ac:dyDescent="0.2">
      <c r="F27" s="580" t="s">
        <v>293</v>
      </c>
      <c r="G27" s="580"/>
    </row>
    <row r="28" spans="2:10" ht="15.75" customHeight="1" x14ac:dyDescent="0.2">
      <c r="G28" s="24"/>
    </row>
    <row r="29" spans="2:10" ht="15.95" customHeight="1" x14ac:dyDescent="0.2">
      <c r="B29" s="73"/>
      <c r="D29" s="574" t="s">
        <v>171</v>
      </c>
      <c r="E29" s="574"/>
      <c r="F29" s="574"/>
      <c r="G29" s="574"/>
    </row>
    <row r="30" spans="2:10" ht="24" customHeight="1" x14ac:dyDescent="0.2">
      <c r="D30" s="74"/>
      <c r="E30" s="89" t="s">
        <v>162</v>
      </c>
      <c r="F30" s="74"/>
      <c r="G30" s="74"/>
    </row>
    <row r="31" spans="2:10" ht="31.5" customHeight="1" x14ac:dyDescent="0.2">
      <c r="D31" s="74"/>
      <c r="E31" s="74"/>
      <c r="F31" s="578" t="s">
        <v>172</v>
      </c>
      <c r="G31" s="579"/>
    </row>
    <row r="32" spans="2:10" ht="15.75" customHeight="1" x14ac:dyDescent="0.2">
      <c r="D32" s="74"/>
      <c r="E32" s="74"/>
      <c r="F32" s="74"/>
      <c r="G32" s="289" t="s">
        <v>342</v>
      </c>
    </row>
    <row r="33" spans="3:7" ht="15.95" customHeight="1" x14ac:dyDescent="0.2">
      <c r="C33" s="291"/>
      <c r="D33" s="74"/>
      <c r="E33" s="74"/>
      <c r="F33" s="74"/>
      <c r="G33" s="290" t="s">
        <v>343</v>
      </c>
    </row>
    <row r="34" spans="3:7" ht="27.75" customHeight="1" x14ac:dyDescent="0.2">
      <c r="F34" s="576" t="s">
        <v>173</v>
      </c>
      <c r="G34" s="577"/>
    </row>
    <row r="35" spans="3:7" ht="15.95" customHeight="1" x14ac:dyDescent="0.2">
      <c r="F35" s="292"/>
      <c r="G35" s="289" t="s">
        <v>344</v>
      </c>
    </row>
    <row r="36" spans="3:7" ht="15.95" customHeight="1" x14ac:dyDescent="0.2">
      <c r="F36" s="292"/>
      <c r="G36" s="289" t="s">
        <v>345</v>
      </c>
    </row>
    <row r="37" spans="3:7" ht="15.95" customHeight="1" x14ac:dyDescent="0.2">
      <c r="F37" s="292"/>
      <c r="G37" s="289" t="s">
        <v>346</v>
      </c>
    </row>
    <row r="38" spans="3:7" ht="15.95" customHeight="1" x14ac:dyDescent="0.2">
      <c r="F38" s="292"/>
      <c r="G38" s="293" t="s">
        <v>347</v>
      </c>
    </row>
    <row r="39" spans="3:7" ht="15.95" customHeight="1" x14ac:dyDescent="0.2">
      <c r="F39" s="292"/>
      <c r="G39" s="293"/>
    </row>
    <row r="40" spans="3:7" ht="15.95" customHeight="1" x14ac:dyDescent="0.2">
      <c r="D40" s="574" t="s">
        <v>174</v>
      </c>
      <c r="E40" s="574"/>
      <c r="F40" s="574"/>
      <c r="G40" s="574"/>
    </row>
    <row r="41" spans="3:7" ht="24" customHeight="1" x14ac:dyDescent="0.2">
      <c r="E41" s="89" t="s">
        <v>163</v>
      </c>
      <c r="F41" s="292"/>
      <c r="G41" s="293"/>
    </row>
    <row r="42" spans="3:7" ht="48" customHeight="1" x14ac:dyDescent="0.2">
      <c r="F42" s="576" t="s">
        <v>175</v>
      </c>
      <c r="G42" s="577"/>
    </row>
    <row r="43" spans="3:7" ht="15.95" customHeight="1" x14ac:dyDescent="0.2">
      <c r="F43" s="292"/>
      <c r="G43" s="294" t="s">
        <v>294</v>
      </c>
    </row>
    <row r="44" spans="3:7" ht="15.95" customHeight="1" x14ac:dyDescent="0.2">
      <c r="F44" s="292"/>
      <c r="G44" s="294" t="s">
        <v>295</v>
      </c>
    </row>
    <row r="45" spans="3:7" ht="27.75" customHeight="1" x14ac:dyDescent="0.2">
      <c r="F45" s="292"/>
      <c r="G45" s="295" t="s">
        <v>296</v>
      </c>
    </row>
    <row r="46" spans="3:7" ht="48" customHeight="1" x14ac:dyDescent="0.2">
      <c r="F46" s="576" t="s">
        <v>176</v>
      </c>
      <c r="G46" s="577"/>
    </row>
    <row r="47" spans="3:7" ht="15.95" customHeight="1" x14ac:dyDescent="0.2">
      <c r="F47" s="292"/>
      <c r="G47" s="296" t="s">
        <v>297</v>
      </c>
    </row>
    <row r="48" spans="3:7" ht="15.95" customHeight="1" x14ac:dyDescent="0.2">
      <c r="F48" s="292"/>
      <c r="G48" s="297" t="s">
        <v>298</v>
      </c>
    </row>
    <row r="49" spans="4:13" ht="27" customHeight="1" x14ac:dyDescent="0.2">
      <c r="F49" s="292"/>
      <c r="G49" s="294" t="s">
        <v>299</v>
      </c>
    </row>
    <row r="50" spans="4:13" ht="15" hidden="1" customHeight="1" x14ac:dyDescent="0.2">
      <c r="G50" s="24"/>
    </row>
    <row r="51" spans="4:13" ht="15.95" customHeight="1" x14ac:dyDescent="0.2">
      <c r="D51" s="574" t="s">
        <v>248</v>
      </c>
      <c r="E51" s="574"/>
      <c r="F51" s="574"/>
      <c r="G51" s="574"/>
    </row>
    <row r="52" spans="4:13" ht="8.1" customHeight="1" x14ac:dyDescent="0.2">
      <c r="D52" s="74"/>
      <c r="E52" s="74"/>
      <c r="F52" s="74"/>
      <c r="G52" s="74"/>
    </row>
    <row r="53" spans="4:13" ht="15.95" customHeight="1" x14ac:dyDescent="0.2">
      <c r="D53" s="74"/>
      <c r="E53" s="74"/>
      <c r="F53" s="573" t="s">
        <v>354</v>
      </c>
      <c r="G53" s="573"/>
    </row>
    <row r="54" spans="4:13" ht="15.95" customHeight="1" x14ac:dyDescent="0.2">
      <c r="F54" s="573" t="s">
        <v>355</v>
      </c>
      <c r="G54" s="573"/>
    </row>
    <row r="55" spans="4:13" ht="15.95" customHeight="1" x14ac:dyDescent="0.2">
      <c r="F55" s="575" t="s">
        <v>356</v>
      </c>
      <c r="G55" s="575"/>
    </row>
    <row r="56" spans="4:13" ht="32.1" customHeight="1" x14ac:dyDescent="0.2">
      <c r="F56" s="575" t="s">
        <v>359</v>
      </c>
      <c r="G56" s="575"/>
    </row>
    <row r="57" spans="4:13" ht="15.95" customHeight="1" x14ac:dyDescent="0.2">
      <c r="F57" s="445"/>
      <c r="G57" s="445"/>
    </row>
    <row r="58" spans="4:13" ht="15.95" customHeight="1" x14ac:dyDescent="0.2">
      <c r="D58" s="574" t="s">
        <v>250</v>
      </c>
      <c r="E58" s="574"/>
      <c r="F58" s="574"/>
      <c r="G58" s="574"/>
      <c r="H58" s="9"/>
    </row>
    <row r="59" spans="4:13" s="87" customFormat="1" ht="24" customHeight="1" x14ac:dyDescent="0.25">
      <c r="D59" s="88"/>
      <c r="E59" s="89" t="s">
        <v>251</v>
      </c>
      <c r="F59" s="88"/>
      <c r="H59" s="90"/>
      <c r="I59" s="6"/>
      <c r="J59" s="6"/>
      <c r="K59" s="6"/>
      <c r="L59" s="6"/>
      <c r="M59" s="6"/>
    </row>
    <row r="60" spans="4:13" ht="48" customHeight="1" x14ac:dyDescent="0.2">
      <c r="F60" s="573" t="s">
        <v>300</v>
      </c>
      <c r="G60" s="573"/>
    </row>
    <row r="61" spans="4:13" ht="15.95" customHeight="1" x14ac:dyDescent="0.2">
      <c r="G61" s="36"/>
    </row>
    <row r="62" spans="4:13" ht="15.95" customHeight="1" x14ac:dyDescent="0.2">
      <c r="D62" s="574" t="s">
        <v>252</v>
      </c>
      <c r="E62" s="574"/>
      <c r="F62" s="574"/>
      <c r="G62" s="574"/>
      <c r="H62" s="9"/>
      <c r="I62" s="9"/>
      <c r="J62" s="9"/>
    </row>
    <row r="63" spans="4:13" s="87" customFormat="1" ht="24" customHeight="1" x14ac:dyDescent="0.2">
      <c r="E63" s="89" t="s">
        <v>253</v>
      </c>
    </row>
    <row r="64" spans="4:13" ht="32.1" customHeight="1" x14ac:dyDescent="0.2">
      <c r="F64" s="572" t="s">
        <v>301</v>
      </c>
      <c r="G64" s="572"/>
    </row>
    <row r="65" spans="5:8" ht="48" customHeight="1" x14ac:dyDescent="0.2">
      <c r="F65" s="572" t="s">
        <v>302</v>
      </c>
      <c r="G65" s="572"/>
    </row>
    <row r="66" spans="5:8" ht="48" customHeight="1" x14ac:dyDescent="0.2">
      <c r="F66" s="572" t="s">
        <v>303</v>
      </c>
      <c r="G66" s="572"/>
    </row>
    <row r="67" spans="5:8" ht="32.1" customHeight="1" x14ac:dyDescent="0.2">
      <c r="F67" s="572" t="s">
        <v>304</v>
      </c>
      <c r="G67" s="572"/>
    </row>
    <row r="68" spans="5:8" ht="48" customHeight="1" x14ac:dyDescent="0.2">
      <c r="F68" s="572" t="s">
        <v>305</v>
      </c>
      <c r="G68" s="572"/>
    </row>
    <row r="69" spans="5:8" ht="24" customHeight="1" x14ac:dyDescent="0.2">
      <c r="E69" s="89" t="s">
        <v>254</v>
      </c>
    </row>
    <row r="70" spans="5:8" ht="32.1" customHeight="1" x14ac:dyDescent="0.2">
      <c r="F70" s="572" t="s">
        <v>306</v>
      </c>
      <c r="G70" s="572"/>
    </row>
    <row r="71" spans="5:8" ht="48" customHeight="1" x14ac:dyDescent="0.2">
      <c r="F71" s="572" t="s">
        <v>307</v>
      </c>
      <c r="G71" s="572"/>
    </row>
    <row r="72" spans="5:8" ht="32.1" customHeight="1" x14ac:dyDescent="0.2">
      <c r="F72" s="572" t="s">
        <v>308</v>
      </c>
      <c r="G72" s="572"/>
    </row>
    <row r="73" spans="5:8" ht="24" customHeight="1" x14ac:dyDescent="0.2">
      <c r="E73" s="89" t="s">
        <v>255</v>
      </c>
    </row>
    <row r="74" spans="5:8" ht="32.1" customHeight="1" x14ac:dyDescent="0.2">
      <c r="F74" s="572" t="s">
        <v>309</v>
      </c>
      <c r="G74" s="572"/>
    </row>
    <row r="75" spans="5:8" ht="24" customHeight="1" x14ac:dyDescent="0.2">
      <c r="E75" s="89" t="s">
        <v>256</v>
      </c>
      <c r="H75" s="137"/>
    </row>
    <row r="76" spans="5:8" ht="37.5" customHeight="1" x14ac:dyDescent="0.2">
      <c r="F76" s="572" t="s">
        <v>310</v>
      </c>
      <c r="G76" s="572"/>
      <c r="H76" s="136"/>
    </row>
    <row r="77" spans="5:8" ht="15.95" customHeight="1" x14ac:dyDescent="0.2"/>
    <row r="78" spans="5:8" ht="32.1" customHeight="1" x14ac:dyDescent="0.2">
      <c r="G78" s="28"/>
    </row>
    <row r="79" spans="5:8" ht="32.1" customHeight="1" x14ac:dyDescent="0.2">
      <c r="G79" s="28"/>
    </row>
    <row r="80" spans="5:8" ht="32.1" customHeight="1" x14ac:dyDescent="0.2">
      <c r="G80" s="28"/>
    </row>
    <row r="81" spans="7:7" ht="32.1" customHeight="1" x14ac:dyDescent="0.2">
      <c r="G81" s="28"/>
    </row>
    <row r="82" spans="7:7" ht="32.1" customHeight="1" x14ac:dyDescent="0.2">
      <c r="G82" s="28"/>
    </row>
    <row r="83" spans="7:7" ht="32.1" customHeight="1" x14ac:dyDescent="0.2">
      <c r="G83" s="28"/>
    </row>
    <row r="84" spans="7:7" ht="32.1" customHeight="1" x14ac:dyDescent="0.2">
      <c r="G84" s="28"/>
    </row>
    <row r="85" spans="7:7" ht="15.95" customHeight="1" x14ac:dyDescent="0.2"/>
    <row r="86" spans="7:7" ht="15.95" customHeight="1" x14ac:dyDescent="0.2"/>
    <row r="87" spans="7:7" ht="15.95" customHeight="1" x14ac:dyDescent="0.2"/>
    <row r="88" spans="7:7" ht="15.95" customHeight="1" x14ac:dyDescent="0.2"/>
    <row r="89" spans="7:7" ht="15.95" customHeight="1" x14ac:dyDescent="0.2"/>
    <row r="90" spans="7:7" ht="15.95" customHeight="1" x14ac:dyDescent="0.2"/>
    <row r="91" spans="7:7" ht="15.95" customHeight="1" x14ac:dyDescent="0.2"/>
    <row r="92" spans="7:7" ht="15.95" customHeight="1" x14ac:dyDescent="0.2"/>
    <row r="93" spans="7:7" ht="15.95" customHeight="1" x14ac:dyDescent="0.2"/>
    <row r="94" spans="7:7" ht="15.95" customHeight="1" x14ac:dyDescent="0.2"/>
    <row r="95" spans="7:7" ht="15.95" customHeight="1" x14ac:dyDescent="0.2"/>
    <row r="96" spans="7:7"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sheetData>
  <mergeCells count="39">
    <mergeCell ref="D22:G22"/>
    <mergeCell ref="D51:G51"/>
    <mergeCell ref="D8:G8"/>
    <mergeCell ref="F17:G17"/>
    <mergeCell ref="F19:G19"/>
    <mergeCell ref="F20:G20"/>
    <mergeCell ref="F10:G10"/>
    <mergeCell ref="F18:G18"/>
    <mergeCell ref="F16:G16"/>
    <mergeCell ref="F12:G12"/>
    <mergeCell ref="F13:G13"/>
    <mergeCell ref="F11:G11"/>
    <mergeCell ref="F14:G14"/>
    <mergeCell ref="F15:G15"/>
    <mergeCell ref="F24:G24"/>
    <mergeCell ref="F27:G27"/>
    <mergeCell ref="F46:G46"/>
    <mergeCell ref="D40:G40"/>
    <mergeCell ref="D29:G29"/>
    <mergeCell ref="F31:G31"/>
    <mergeCell ref="F34:G34"/>
    <mergeCell ref="F42:G42"/>
    <mergeCell ref="F53:G53"/>
    <mergeCell ref="F54:G54"/>
    <mergeCell ref="F65:G65"/>
    <mergeCell ref="F66:G66"/>
    <mergeCell ref="F64:G64"/>
    <mergeCell ref="D62:G62"/>
    <mergeCell ref="F55:G55"/>
    <mergeCell ref="F56:G56"/>
    <mergeCell ref="F60:G60"/>
    <mergeCell ref="D58:G58"/>
    <mergeCell ref="F67:G67"/>
    <mergeCell ref="F68:G68"/>
    <mergeCell ref="F70:G70"/>
    <mergeCell ref="F71:G71"/>
    <mergeCell ref="F76:G76"/>
    <mergeCell ref="F74:G74"/>
    <mergeCell ref="F72:G72"/>
  </mergeCells>
  <phoneticPr fontId="0" type="noConversion"/>
  <hyperlinks>
    <hyperlink ref="D8:G8" location="ProcesosJudiciales_1!A1" tooltip="ProcesosJudiciales_1" display="III.A. Datos de Procesos judiciales-1 (Violencia sobre la Mujer)"/>
    <hyperlink ref="D58:G58" location="AsistenciaLetrada_1!A1" tooltip="AsistenciaLetrada_1" display="III.D. Datos de Asistencia letrada-1 (Turno de Oficio)"/>
    <hyperlink ref="D62:G62" location="AsistenciaLetrada_2!A1" tooltip="AsistenciaLetrada_2" display="III.D. Datos de Asistencia letrada-2 (Turno de Oficio)"/>
    <hyperlink ref="D40:G40" location="PEF_2!A1" tooltip="PEF_2" display="III.B. Datos de Punto de Encuentro Familiar por derivación judicial-2"/>
    <hyperlink ref="D29:G29" location="PEF_1!A1" tooltip="PEF_1" display="III.B. Datos de Punto de Encuentro Familiar por derivación judicial-1"/>
    <hyperlink ref="D22:G22" location="ProcesosJudiciales_2!A1" tooltip="ProcesosJudiciales_2" display="III.A. Datos de Procesos judiciales-2 (Violencia sobre la Mujer)"/>
    <hyperlink ref="D51:G51" location="AtenciónVíctimas!A1" tooltip="AtenciónVíctimas" display="III.C. Datos de Atención a víctimas (Servicio de Asistencia a la Víctima)"/>
  </hyperlinks>
  <pageMargins left="0.6692913385826772" right="0.47244094488188981" top="0.39370078740157483" bottom="0.62992125984251968" header="0" footer="0"/>
  <pageSetup paperSize="9" fitToHeight="0" orientation="portrait" r:id="rId1"/>
  <headerFooter alignWithMargins="0"/>
  <rowBreaks count="3" manualBreakCount="3">
    <brk id="28" min="2" max="7" man="1"/>
    <brk id="50" min="2" max="7" man="1"/>
    <brk id="57" min="2"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R271"/>
  <sheetViews>
    <sheetView showGridLines="0" zoomScaleNormal="100" workbookViewId="0"/>
  </sheetViews>
  <sheetFormatPr baseColWidth="10" defaultRowHeight="12" x14ac:dyDescent="0.2"/>
  <cols>
    <col min="1" max="1" width="11.42578125" style="2" customWidth="1"/>
    <col min="2" max="2" width="5.7109375" style="2" customWidth="1"/>
    <col min="3" max="3" width="4.5703125" style="2" customWidth="1"/>
    <col min="4" max="4" width="25.140625" style="2" customWidth="1"/>
    <col min="5" max="5" width="9.7109375" style="2" hidden="1" customWidth="1"/>
    <col min="6" max="8" width="9.5703125" style="2" hidden="1" customWidth="1"/>
    <col min="9" max="15" width="9.42578125" style="2" customWidth="1"/>
    <col min="16" max="17" width="9.7109375" style="2" customWidth="1"/>
    <col min="18" max="16384" width="11.42578125" style="2"/>
  </cols>
  <sheetData>
    <row r="1" spans="2:15" ht="15.95" customHeight="1" x14ac:dyDescent="0.2">
      <c r="B1" s="1"/>
      <c r="C1" s="1"/>
      <c r="D1" s="1"/>
      <c r="E1" s="1"/>
      <c r="F1" s="1"/>
      <c r="G1" s="1"/>
      <c r="H1" s="1"/>
      <c r="I1" s="1"/>
      <c r="J1" s="1"/>
      <c r="K1" s="1"/>
      <c r="L1" s="1"/>
      <c r="M1" s="1"/>
      <c r="N1" s="1"/>
      <c r="O1" s="1"/>
    </row>
    <row r="2" spans="2:15" ht="12" customHeight="1" x14ac:dyDescent="0.2">
      <c r="B2" s="1"/>
      <c r="C2" s="3"/>
      <c r="D2" s="3"/>
      <c r="E2" s="3"/>
      <c r="F2" s="3"/>
      <c r="G2" s="3"/>
      <c r="H2" s="3"/>
      <c r="I2" s="3"/>
      <c r="J2" s="3"/>
      <c r="K2" s="3"/>
      <c r="L2" s="3"/>
      <c r="M2" s="3"/>
      <c r="N2" s="3"/>
      <c r="O2" s="1"/>
    </row>
    <row r="3" spans="2:15" ht="12" customHeight="1" x14ac:dyDescent="0.2">
      <c r="B3" s="1"/>
      <c r="C3" s="3"/>
      <c r="D3" s="3"/>
      <c r="E3" s="3"/>
      <c r="F3" s="3"/>
      <c r="G3" s="3"/>
      <c r="H3" s="3"/>
      <c r="I3" s="3"/>
      <c r="J3" s="3"/>
      <c r="K3" s="3"/>
      <c r="L3" s="3"/>
      <c r="M3" s="3"/>
      <c r="N3" s="3"/>
      <c r="O3" s="1"/>
    </row>
    <row r="4" spans="2:15" ht="12" customHeight="1" x14ac:dyDescent="0.2">
      <c r="B4" s="1"/>
      <c r="C4" s="3"/>
      <c r="D4" s="3"/>
      <c r="E4" s="3"/>
      <c r="F4" s="3"/>
      <c r="G4" s="3"/>
      <c r="H4" s="3"/>
      <c r="I4" s="3"/>
      <c r="J4" s="3"/>
      <c r="K4" s="3"/>
      <c r="L4" s="3"/>
      <c r="M4" s="3"/>
      <c r="N4" s="3"/>
      <c r="O4" s="1"/>
    </row>
    <row r="5" spans="2:15" ht="24" customHeight="1" x14ac:dyDescent="0.2"/>
    <row r="6" spans="2:15" ht="18" customHeight="1" x14ac:dyDescent="0.2">
      <c r="C6" s="8" t="s">
        <v>0</v>
      </c>
      <c r="D6" s="8"/>
      <c r="E6" s="8"/>
    </row>
    <row r="7" spans="2:15" ht="18" customHeight="1" x14ac:dyDescent="0.2">
      <c r="C7" s="10" t="s">
        <v>1</v>
      </c>
      <c r="D7" s="10"/>
      <c r="E7" s="10"/>
    </row>
    <row r="8" spans="2:15" ht="15.95" customHeight="1" x14ac:dyDescent="0.2">
      <c r="C8" s="10"/>
      <c r="D8" s="10"/>
      <c r="E8" s="10"/>
    </row>
    <row r="9" spans="2:15" ht="15.95" customHeight="1" x14ac:dyDescent="0.2">
      <c r="C9" s="4" t="s">
        <v>110</v>
      </c>
      <c r="D9" s="4"/>
    </row>
    <row r="10" spans="2:15" ht="6.95" customHeight="1" x14ac:dyDescent="0.2">
      <c r="C10" s="4"/>
      <c r="D10" s="74"/>
      <c r="E10" s="4"/>
    </row>
    <row r="11" spans="2:15" ht="15.95" customHeight="1" x14ac:dyDescent="0.2">
      <c r="B11" s="3"/>
      <c r="C11" s="1"/>
      <c r="D11" s="1"/>
      <c r="E11" s="1"/>
      <c r="F11" s="1"/>
      <c r="G11" s="1"/>
      <c r="H11" s="1"/>
      <c r="I11" s="1"/>
      <c r="J11" s="1"/>
      <c r="K11" s="1"/>
      <c r="L11" s="1"/>
      <c r="M11" s="1"/>
      <c r="N11" s="1"/>
      <c r="O11" s="1"/>
    </row>
    <row r="12" spans="2:15" ht="15.95" customHeight="1" x14ac:dyDescent="0.2">
      <c r="B12" s="3"/>
      <c r="C12" s="1"/>
      <c r="D12" s="1"/>
      <c r="E12" s="1"/>
      <c r="F12" s="1"/>
      <c r="G12" s="1"/>
      <c r="H12" s="1"/>
      <c r="I12" s="1"/>
      <c r="J12" s="1"/>
      <c r="K12" s="1"/>
      <c r="L12" s="1"/>
      <c r="M12" s="1"/>
      <c r="N12" s="1"/>
      <c r="O12" s="1"/>
    </row>
    <row r="13" spans="2:15" ht="6.75" customHeight="1" x14ac:dyDescent="0.2">
      <c r="B13" s="1"/>
      <c r="C13" s="1"/>
      <c r="D13" s="1"/>
      <c r="E13" s="1"/>
      <c r="F13" s="1"/>
      <c r="G13" s="1"/>
      <c r="H13" s="1"/>
      <c r="I13" s="1"/>
      <c r="J13" s="1"/>
      <c r="K13" s="1"/>
      <c r="L13" s="1"/>
      <c r="M13" s="1"/>
      <c r="N13" s="1"/>
      <c r="O13" s="1"/>
    </row>
    <row r="14" spans="2:15" s="44" customFormat="1" ht="15.95" customHeight="1" x14ac:dyDescent="0.2">
      <c r="B14" s="69"/>
      <c r="D14" s="16" t="s">
        <v>60</v>
      </c>
      <c r="E14" s="16">
        <v>2013</v>
      </c>
      <c r="F14" s="16">
        <v>2014</v>
      </c>
      <c r="G14" s="16">
        <v>2015</v>
      </c>
      <c r="H14" s="16">
        <v>2016</v>
      </c>
      <c r="I14" s="16">
        <v>2017</v>
      </c>
      <c r="J14" s="16">
        <v>2018</v>
      </c>
      <c r="K14" s="16">
        <v>2019</v>
      </c>
      <c r="L14" s="16">
        <v>2020</v>
      </c>
      <c r="M14" s="16">
        <v>2021</v>
      </c>
      <c r="N14" s="16">
        <v>2022</v>
      </c>
      <c r="O14" s="16">
        <v>2023</v>
      </c>
    </row>
    <row r="15" spans="2:15" ht="15.95" customHeight="1" x14ac:dyDescent="0.2">
      <c r="D15" s="102" t="s">
        <v>6</v>
      </c>
      <c r="E15" s="106">
        <v>51</v>
      </c>
      <c r="F15" s="106">
        <v>78</v>
      </c>
      <c r="G15" s="106">
        <v>64</v>
      </c>
      <c r="H15" s="106">
        <v>104</v>
      </c>
      <c r="I15" s="106">
        <v>102</v>
      </c>
      <c r="J15" s="106">
        <v>85</v>
      </c>
      <c r="K15" s="106">
        <v>89</v>
      </c>
      <c r="L15" s="106">
        <v>67</v>
      </c>
      <c r="M15" s="106">
        <v>94</v>
      </c>
      <c r="N15" s="106">
        <v>102</v>
      </c>
      <c r="O15" s="106">
        <v>114</v>
      </c>
    </row>
    <row r="16" spans="2:15" ht="15.95" customHeight="1" x14ac:dyDescent="0.2">
      <c r="D16" s="104" t="s">
        <v>5</v>
      </c>
      <c r="E16" s="105">
        <v>1050</v>
      </c>
      <c r="F16" s="105">
        <v>986</v>
      </c>
      <c r="G16" s="105">
        <v>1044</v>
      </c>
      <c r="H16" s="105">
        <v>1102</v>
      </c>
      <c r="I16" s="105">
        <v>1151</v>
      </c>
      <c r="J16" s="105">
        <v>1051</v>
      </c>
      <c r="K16" s="105">
        <v>1222</v>
      </c>
      <c r="L16" s="105">
        <v>1173</v>
      </c>
      <c r="M16" s="105">
        <v>1274</v>
      </c>
      <c r="N16" s="105">
        <v>1307</v>
      </c>
      <c r="O16" s="105">
        <v>1427</v>
      </c>
    </row>
    <row r="17" spans="2:15" ht="15.95" customHeight="1" x14ac:dyDescent="0.2">
      <c r="B17" s="72"/>
      <c r="D17" s="104" t="s">
        <v>2</v>
      </c>
      <c r="E17" s="105">
        <v>1546</v>
      </c>
      <c r="F17" s="105">
        <v>1526</v>
      </c>
      <c r="G17" s="105">
        <v>1363</v>
      </c>
      <c r="H17" s="105">
        <v>1726</v>
      </c>
      <c r="I17" s="105">
        <v>1836</v>
      </c>
      <c r="J17" s="105">
        <v>2225</v>
      </c>
      <c r="K17" s="105">
        <v>2440</v>
      </c>
      <c r="L17" s="105">
        <v>2164</v>
      </c>
      <c r="M17" s="105">
        <v>2049</v>
      </c>
      <c r="N17" s="105">
        <v>2173</v>
      </c>
      <c r="O17" s="105">
        <v>2329</v>
      </c>
    </row>
    <row r="18" spans="2:15" ht="15.95" customHeight="1" x14ac:dyDescent="0.2">
      <c r="D18" s="104" t="s">
        <v>4</v>
      </c>
      <c r="E18" s="105">
        <v>208</v>
      </c>
      <c r="F18" s="105">
        <v>207</v>
      </c>
      <c r="G18" s="105">
        <v>219</v>
      </c>
      <c r="H18" s="105">
        <v>242</v>
      </c>
      <c r="I18" s="105">
        <v>244</v>
      </c>
      <c r="J18" s="105">
        <v>258</v>
      </c>
      <c r="K18" s="105">
        <v>213</v>
      </c>
      <c r="L18" s="105">
        <v>220</v>
      </c>
      <c r="M18" s="105">
        <v>260</v>
      </c>
      <c r="N18" s="105">
        <v>297</v>
      </c>
      <c r="O18" s="105">
        <v>259</v>
      </c>
    </row>
    <row r="19" spans="2:15" ht="15.95" customHeight="1" x14ac:dyDescent="0.2">
      <c r="D19" s="104" t="s">
        <v>59</v>
      </c>
      <c r="E19" s="105">
        <v>163</v>
      </c>
      <c r="F19" s="105">
        <v>120</v>
      </c>
      <c r="G19" s="105">
        <v>181</v>
      </c>
      <c r="H19" s="105">
        <v>165</v>
      </c>
      <c r="I19" s="105">
        <v>155</v>
      </c>
      <c r="J19" s="105">
        <v>237</v>
      </c>
      <c r="K19" s="105">
        <v>229</v>
      </c>
      <c r="L19" s="105">
        <v>311</v>
      </c>
      <c r="M19" s="105">
        <v>246</v>
      </c>
      <c r="N19" s="105">
        <v>260</v>
      </c>
      <c r="O19" s="105">
        <v>209</v>
      </c>
    </row>
    <row r="20" spans="2:15" ht="15.95" customHeight="1" x14ac:dyDescent="0.2">
      <c r="D20" s="45" t="s">
        <v>7</v>
      </c>
      <c r="E20" s="19">
        <v>356</v>
      </c>
      <c r="F20" s="19">
        <v>328</v>
      </c>
      <c r="G20" s="19">
        <v>279</v>
      </c>
      <c r="H20" s="19">
        <v>257</v>
      </c>
      <c r="I20" s="19">
        <v>354</v>
      </c>
      <c r="J20" s="19">
        <v>383</v>
      </c>
      <c r="K20" s="19">
        <v>398</v>
      </c>
      <c r="L20" s="19">
        <v>354</v>
      </c>
      <c r="M20" s="19">
        <v>383</v>
      </c>
      <c r="N20" s="19">
        <v>505</v>
      </c>
      <c r="O20" s="19">
        <v>411</v>
      </c>
    </row>
    <row r="21" spans="2:15" ht="15.95" customHeight="1" x14ac:dyDescent="0.2">
      <c r="D21" s="46" t="s">
        <v>8</v>
      </c>
      <c r="E21" s="23">
        <v>3374</v>
      </c>
      <c r="F21" s="23">
        <v>3245</v>
      </c>
      <c r="G21" s="23">
        <f t="shared" ref="G21:L21" si="0">SUM(G15:G20)</f>
        <v>3150</v>
      </c>
      <c r="H21" s="23">
        <f t="shared" si="0"/>
        <v>3596</v>
      </c>
      <c r="I21" s="23">
        <f t="shared" si="0"/>
        <v>3842</v>
      </c>
      <c r="J21" s="23">
        <f t="shared" si="0"/>
        <v>4239</v>
      </c>
      <c r="K21" s="23">
        <f t="shared" si="0"/>
        <v>4591</v>
      </c>
      <c r="L21" s="23">
        <f t="shared" si="0"/>
        <v>4289</v>
      </c>
      <c r="M21" s="23">
        <f t="shared" ref="M21:N21" si="1">SUM(M15:M20)</f>
        <v>4306</v>
      </c>
      <c r="N21" s="23">
        <f t="shared" si="1"/>
        <v>4644</v>
      </c>
      <c r="O21" s="23">
        <f t="shared" ref="O21" si="2">SUM(O15:O20)</f>
        <v>4749</v>
      </c>
    </row>
    <row r="22" spans="2:15" ht="15.95" customHeight="1" x14ac:dyDescent="0.2">
      <c r="D22" s="35" t="s">
        <v>95</v>
      </c>
    </row>
    <row r="23" spans="2:15" ht="15.95" customHeight="1" x14ac:dyDescent="0.2"/>
    <row r="24" spans="2:15" ht="15.95" customHeight="1" x14ac:dyDescent="0.2"/>
    <row r="25" spans="2:15" ht="15.95" customHeight="1" x14ac:dyDescent="0.2">
      <c r="B25" s="72"/>
    </row>
    <row r="26" spans="2:15" ht="15.95" customHeight="1" x14ac:dyDescent="0.2">
      <c r="B26" s="72"/>
    </row>
    <row r="27" spans="2:15" ht="6.75" customHeight="1" x14ac:dyDescent="0.2"/>
    <row r="28" spans="2:15" ht="15.95" customHeight="1" x14ac:dyDescent="0.2">
      <c r="B28" s="72"/>
      <c r="D28" s="16" t="s">
        <v>60</v>
      </c>
      <c r="E28" s="16">
        <v>2013</v>
      </c>
      <c r="F28" s="16">
        <v>2014</v>
      </c>
      <c r="G28" s="16">
        <v>2015</v>
      </c>
      <c r="H28" s="16">
        <v>2016</v>
      </c>
      <c r="I28" s="16">
        <v>2017</v>
      </c>
      <c r="J28" s="16">
        <v>2018</v>
      </c>
      <c r="K28" s="16">
        <v>2019</v>
      </c>
      <c r="L28" s="16">
        <v>2020</v>
      </c>
      <c r="M28" s="16">
        <v>2021</v>
      </c>
      <c r="N28" s="16">
        <v>2022</v>
      </c>
      <c r="O28" s="16">
        <v>2023</v>
      </c>
    </row>
    <row r="29" spans="2:15" ht="15.95" customHeight="1" x14ac:dyDescent="0.2">
      <c r="D29" s="102" t="s">
        <v>6</v>
      </c>
      <c r="E29" s="106">
        <v>19</v>
      </c>
      <c r="F29" s="106">
        <v>6</v>
      </c>
      <c r="G29" s="106">
        <v>7</v>
      </c>
      <c r="H29" s="106">
        <v>6</v>
      </c>
      <c r="I29" s="106">
        <v>10</v>
      </c>
      <c r="J29" s="106">
        <v>6</v>
      </c>
      <c r="K29" s="106">
        <v>5</v>
      </c>
      <c r="L29" s="106">
        <v>3</v>
      </c>
      <c r="M29" s="106">
        <v>1</v>
      </c>
      <c r="N29" s="106">
        <v>2</v>
      </c>
      <c r="O29" s="106">
        <v>0</v>
      </c>
    </row>
    <row r="30" spans="2:15" ht="15.95" customHeight="1" x14ac:dyDescent="0.2">
      <c r="B30" s="72"/>
      <c r="D30" s="104" t="s">
        <v>5</v>
      </c>
      <c r="E30" s="105">
        <v>183</v>
      </c>
      <c r="F30" s="105">
        <v>184</v>
      </c>
      <c r="G30" s="105">
        <v>167</v>
      </c>
      <c r="H30" s="105">
        <v>109</v>
      </c>
      <c r="I30" s="105">
        <v>113</v>
      </c>
      <c r="J30" s="105">
        <v>79</v>
      </c>
      <c r="K30" s="105">
        <v>91</v>
      </c>
      <c r="L30" s="105">
        <v>69</v>
      </c>
      <c r="M30" s="105">
        <v>92</v>
      </c>
      <c r="N30" s="105">
        <v>113</v>
      </c>
      <c r="O30" s="105">
        <v>110</v>
      </c>
    </row>
    <row r="31" spans="2:15" ht="15.95" customHeight="1" x14ac:dyDescent="0.2">
      <c r="D31" s="104" t="s">
        <v>2</v>
      </c>
      <c r="E31" s="105">
        <v>276</v>
      </c>
      <c r="F31" s="105">
        <v>279</v>
      </c>
      <c r="G31" s="105">
        <v>301</v>
      </c>
      <c r="H31" s="105">
        <v>210</v>
      </c>
      <c r="I31" s="105">
        <v>186</v>
      </c>
      <c r="J31" s="105">
        <v>186</v>
      </c>
      <c r="K31" s="105">
        <v>157</v>
      </c>
      <c r="L31" s="105">
        <v>155</v>
      </c>
      <c r="M31" s="105">
        <v>165</v>
      </c>
      <c r="N31" s="105">
        <v>184</v>
      </c>
      <c r="O31" s="105">
        <v>154</v>
      </c>
    </row>
    <row r="32" spans="2:15" ht="15.95" customHeight="1" x14ac:dyDescent="0.2">
      <c r="D32" s="104" t="s">
        <v>4</v>
      </c>
      <c r="E32" s="105">
        <v>17</v>
      </c>
      <c r="F32" s="105">
        <v>17</v>
      </c>
      <c r="G32" s="105">
        <v>13</v>
      </c>
      <c r="H32" s="105">
        <v>28</v>
      </c>
      <c r="I32" s="105">
        <v>24</v>
      </c>
      <c r="J32" s="105">
        <v>23</v>
      </c>
      <c r="K32" s="105">
        <v>22</v>
      </c>
      <c r="L32" s="105">
        <v>24</v>
      </c>
      <c r="M32" s="105">
        <v>27</v>
      </c>
      <c r="N32" s="105">
        <v>36</v>
      </c>
      <c r="O32" s="105">
        <v>42</v>
      </c>
    </row>
    <row r="33" spans="2:15" ht="15.95" customHeight="1" x14ac:dyDescent="0.2">
      <c r="D33" s="104" t="s">
        <v>59</v>
      </c>
      <c r="E33" s="105">
        <v>14</v>
      </c>
      <c r="F33" s="105">
        <v>24</v>
      </c>
      <c r="G33" s="105">
        <v>19</v>
      </c>
      <c r="H33" s="105">
        <v>11</v>
      </c>
      <c r="I33" s="105">
        <v>20</v>
      </c>
      <c r="J33" s="105">
        <v>8</v>
      </c>
      <c r="K33" s="105">
        <v>12</v>
      </c>
      <c r="L33" s="105">
        <v>14</v>
      </c>
      <c r="M33" s="105">
        <v>25</v>
      </c>
      <c r="N33" s="105">
        <v>12</v>
      </c>
      <c r="O33" s="105">
        <v>38</v>
      </c>
    </row>
    <row r="34" spans="2:15" ht="15.95" customHeight="1" x14ac:dyDescent="0.2">
      <c r="D34" s="45" t="s">
        <v>7</v>
      </c>
      <c r="E34" s="19">
        <v>47</v>
      </c>
      <c r="F34" s="19">
        <v>31</v>
      </c>
      <c r="G34" s="19">
        <v>30</v>
      </c>
      <c r="H34" s="19">
        <v>19</v>
      </c>
      <c r="I34" s="19">
        <v>18</v>
      </c>
      <c r="J34" s="19">
        <v>19</v>
      </c>
      <c r="K34" s="19">
        <v>23</v>
      </c>
      <c r="L34" s="19">
        <v>13</v>
      </c>
      <c r="M34" s="19">
        <v>9</v>
      </c>
      <c r="N34" s="19">
        <v>25</v>
      </c>
      <c r="O34" s="19">
        <v>34</v>
      </c>
    </row>
    <row r="35" spans="2:15" ht="15.95" customHeight="1" x14ac:dyDescent="0.2">
      <c r="D35" s="46" t="s">
        <v>8</v>
      </c>
      <c r="E35" s="23">
        <v>556</v>
      </c>
      <c r="F35" s="23">
        <v>541</v>
      </c>
      <c r="G35" s="23">
        <f t="shared" ref="G35:L35" si="3">SUM(G29:G34)</f>
        <v>537</v>
      </c>
      <c r="H35" s="23">
        <f t="shared" si="3"/>
        <v>383</v>
      </c>
      <c r="I35" s="23">
        <f t="shared" si="3"/>
        <v>371</v>
      </c>
      <c r="J35" s="23">
        <f t="shared" si="3"/>
        <v>321</v>
      </c>
      <c r="K35" s="23">
        <f t="shared" si="3"/>
        <v>310</v>
      </c>
      <c r="L35" s="23">
        <f t="shared" si="3"/>
        <v>278</v>
      </c>
      <c r="M35" s="23">
        <f t="shared" ref="M35:N35" si="4">SUM(M29:M34)</f>
        <v>319</v>
      </c>
      <c r="N35" s="23">
        <f t="shared" si="4"/>
        <v>372</v>
      </c>
      <c r="O35" s="23">
        <f t="shared" ref="O35" si="5">SUM(O29:O34)</f>
        <v>378</v>
      </c>
    </row>
    <row r="36" spans="2:15" ht="15.95" customHeight="1" x14ac:dyDescent="0.2">
      <c r="D36" s="35" t="s">
        <v>95</v>
      </c>
    </row>
    <row r="37" spans="2:15" ht="15.95" customHeight="1" x14ac:dyDescent="0.2"/>
    <row r="38" spans="2:15" ht="15.95" customHeight="1" x14ac:dyDescent="0.2"/>
    <row r="39" spans="2:15" ht="15.95" customHeight="1" x14ac:dyDescent="0.2">
      <c r="B39" s="72"/>
    </row>
    <row r="40" spans="2:15" ht="6.95" customHeight="1" x14ac:dyDescent="0.2"/>
    <row r="41" spans="2:15" ht="60" x14ac:dyDescent="0.2">
      <c r="D41" s="134" t="s">
        <v>60</v>
      </c>
      <c r="E41" s="540"/>
      <c r="F41" s="540"/>
      <c r="G41" s="509"/>
      <c r="H41" s="509"/>
      <c r="I41" s="47" t="s">
        <v>62</v>
      </c>
      <c r="J41" s="47" t="s">
        <v>63</v>
      </c>
      <c r="K41" s="47" t="s">
        <v>64</v>
      </c>
      <c r="N41" s="3"/>
    </row>
    <row r="42" spans="2:15" ht="15.95" customHeight="1" x14ac:dyDescent="0.2">
      <c r="B42" s="72"/>
      <c r="D42" s="394" t="s">
        <v>6</v>
      </c>
      <c r="E42" s="395"/>
      <c r="F42" s="395"/>
      <c r="G42" s="481"/>
      <c r="H42" s="551"/>
      <c r="I42" s="329">
        <v>83</v>
      </c>
      <c r="J42" s="341">
        <v>14</v>
      </c>
      <c r="K42" s="362">
        <f t="shared" ref="K42:K48" si="6">J42/I42</f>
        <v>0.16867469879518071</v>
      </c>
      <c r="M42" s="72"/>
    </row>
    <row r="43" spans="2:15" ht="15.95" customHeight="1" x14ac:dyDescent="0.2">
      <c r="D43" s="510" t="s">
        <v>5</v>
      </c>
      <c r="E43" s="541"/>
      <c r="F43" s="541"/>
      <c r="G43" s="511"/>
      <c r="H43" s="484"/>
      <c r="I43" s="343">
        <v>1054</v>
      </c>
      <c r="J43" s="342">
        <v>227</v>
      </c>
      <c r="K43" s="363">
        <f t="shared" si="6"/>
        <v>0.21537001897533206</v>
      </c>
    </row>
    <row r="44" spans="2:15" ht="15.95" customHeight="1" x14ac:dyDescent="0.2">
      <c r="D44" s="510" t="s">
        <v>2</v>
      </c>
      <c r="E44" s="541"/>
      <c r="F44" s="541"/>
      <c r="G44" s="511"/>
      <c r="H44" s="484"/>
      <c r="I44" s="343">
        <v>1823</v>
      </c>
      <c r="J44" s="342">
        <v>27</v>
      </c>
      <c r="K44" s="363">
        <f>J44/I44</f>
        <v>1.4810751508502468E-2</v>
      </c>
      <c r="M44" s="72"/>
    </row>
    <row r="45" spans="2:15" ht="15.95" customHeight="1" x14ac:dyDescent="0.2">
      <c r="D45" s="510" t="s">
        <v>4</v>
      </c>
      <c r="E45" s="541"/>
      <c r="F45" s="541"/>
      <c r="G45" s="511"/>
      <c r="H45" s="484"/>
      <c r="I45" s="342">
        <v>219</v>
      </c>
      <c r="J45" s="342">
        <v>0</v>
      </c>
      <c r="K45" s="363">
        <f t="shared" si="6"/>
        <v>0</v>
      </c>
    </row>
    <row r="46" spans="2:15" ht="15.95" customHeight="1" x14ac:dyDescent="0.2">
      <c r="D46" s="510" t="s">
        <v>59</v>
      </c>
      <c r="E46" s="541"/>
      <c r="F46" s="541"/>
      <c r="G46" s="511"/>
      <c r="H46" s="484"/>
      <c r="I46" s="342">
        <v>179</v>
      </c>
      <c r="J46" s="342">
        <v>24</v>
      </c>
      <c r="K46" s="363">
        <f t="shared" si="6"/>
        <v>0.13407821229050279</v>
      </c>
    </row>
    <row r="47" spans="2:15" ht="15.95" customHeight="1" x14ac:dyDescent="0.2">
      <c r="D47" s="482" t="s">
        <v>7</v>
      </c>
      <c r="E47" s="483"/>
      <c r="F47" s="483"/>
      <c r="G47" s="484"/>
      <c r="H47" s="484"/>
      <c r="I47" s="344">
        <v>269</v>
      </c>
      <c r="J47" s="344">
        <v>93</v>
      </c>
      <c r="K47" s="364">
        <f t="shared" si="6"/>
        <v>0.34572490706319703</v>
      </c>
    </row>
    <row r="48" spans="2:15" ht="15.95" customHeight="1" x14ac:dyDescent="0.2">
      <c r="D48" s="46" t="s">
        <v>8</v>
      </c>
      <c r="E48" s="139"/>
      <c r="F48" s="139"/>
      <c r="G48" s="31"/>
      <c r="H48" s="31"/>
      <c r="I48" s="23">
        <f>SUM(I42:I47)</f>
        <v>3627</v>
      </c>
      <c r="J48" s="23">
        <f>SUM(J42:J47)</f>
        <v>385</v>
      </c>
      <c r="K48" s="365">
        <f t="shared" si="6"/>
        <v>0.10614833195478357</v>
      </c>
    </row>
    <row r="49" spans="1:14" ht="15.95" customHeight="1" x14ac:dyDescent="0.2">
      <c r="D49" s="35" t="s">
        <v>95</v>
      </c>
      <c r="E49" s="35"/>
      <c r="F49" s="35"/>
      <c r="G49" s="35"/>
    </row>
    <row r="50" spans="1:14" ht="15.95" customHeight="1" x14ac:dyDescent="0.2">
      <c r="B50" s="72"/>
    </row>
    <row r="51" spans="1:14" ht="6.95" customHeight="1" x14ac:dyDescent="0.2"/>
    <row r="52" spans="1:14" ht="15.95" customHeight="1" x14ac:dyDescent="0.2">
      <c r="D52" s="15" t="s">
        <v>65</v>
      </c>
      <c r="E52" s="13"/>
      <c r="F52" s="13"/>
      <c r="G52" s="13"/>
      <c r="H52" s="13"/>
      <c r="I52" s="13"/>
      <c r="J52" s="14"/>
      <c r="K52" s="16" t="s">
        <v>115</v>
      </c>
      <c r="L52" s="16" t="s">
        <v>193</v>
      </c>
    </row>
    <row r="53" spans="1:14" ht="15.95" customHeight="1" x14ac:dyDescent="0.2">
      <c r="B53" s="72"/>
      <c r="D53" s="101" t="s">
        <v>66</v>
      </c>
      <c r="E53" s="398"/>
      <c r="F53" s="398"/>
      <c r="G53" s="398"/>
      <c r="H53" s="398"/>
      <c r="I53" s="107"/>
      <c r="J53" s="108"/>
      <c r="K53" s="317">
        <v>162</v>
      </c>
      <c r="L53" s="366">
        <f>(K53*100)/$K$60</f>
        <v>4.4665012406947895</v>
      </c>
      <c r="N53" s="72"/>
    </row>
    <row r="54" spans="1:14" ht="15.95" customHeight="1" x14ac:dyDescent="0.2">
      <c r="D54" s="112" t="s">
        <v>97</v>
      </c>
      <c r="E54" s="400"/>
      <c r="F54" s="400"/>
      <c r="G54" s="400"/>
      <c r="H54" s="400"/>
      <c r="I54" s="113"/>
      <c r="J54" s="114"/>
      <c r="K54" s="321">
        <v>5</v>
      </c>
      <c r="L54" s="367">
        <f>(K54*100)/K60</f>
        <v>0.13785497656465398</v>
      </c>
    </row>
    <row r="55" spans="1:14" ht="15.95" customHeight="1" x14ac:dyDescent="0.2">
      <c r="D55" s="48"/>
      <c r="E55" s="381"/>
      <c r="F55" s="381"/>
      <c r="G55" s="381"/>
      <c r="H55" s="381"/>
      <c r="I55" s="1"/>
      <c r="J55" s="49" t="s">
        <v>67</v>
      </c>
      <c r="K55" s="345">
        <v>2368</v>
      </c>
      <c r="L55" s="368">
        <f>(K55*100)/K60</f>
        <v>65.288116901020132</v>
      </c>
      <c r="N55" s="72"/>
    </row>
    <row r="56" spans="1:14" ht="15.95" customHeight="1" x14ac:dyDescent="0.2">
      <c r="D56" s="48"/>
      <c r="E56" s="381"/>
      <c r="F56" s="381"/>
      <c r="G56" s="381"/>
      <c r="H56" s="381"/>
      <c r="I56" s="1"/>
      <c r="J56" s="49" t="s">
        <v>68</v>
      </c>
      <c r="K56" s="321">
        <v>34</v>
      </c>
      <c r="L56" s="369">
        <f>(K56*100)/K60</f>
        <v>0.93741384063964706</v>
      </c>
      <c r="N56" s="72"/>
    </row>
    <row r="57" spans="1:14" ht="15.95" customHeight="1" x14ac:dyDescent="0.2">
      <c r="D57" s="48"/>
      <c r="E57" s="381"/>
      <c r="F57" s="381"/>
      <c r="G57" s="381"/>
      <c r="H57" s="381"/>
      <c r="I57" s="1"/>
      <c r="J57" s="49" t="s">
        <v>69</v>
      </c>
      <c r="K57" s="321">
        <v>811</v>
      </c>
      <c r="L57" s="370">
        <f>(K57*100)/K60</f>
        <v>22.360077198786875</v>
      </c>
    </row>
    <row r="58" spans="1:14" ht="15.95" customHeight="1" x14ac:dyDescent="0.2">
      <c r="D58" s="112" t="s">
        <v>70</v>
      </c>
      <c r="E58" s="400"/>
      <c r="F58" s="400"/>
      <c r="G58" s="400"/>
      <c r="H58" s="400"/>
      <c r="I58" s="113"/>
      <c r="J58" s="114"/>
      <c r="K58" s="321">
        <v>194</v>
      </c>
      <c r="L58" s="367">
        <f>K58*100/K60</f>
        <v>5.3487730907085744</v>
      </c>
    </row>
    <row r="59" spans="1:14" ht="15.95" customHeight="1" x14ac:dyDescent="0.2">
      <c r="D59" s="50" t="s">
        <v>71</v>
      </c>
      <c r="E59" s="503"/>
      <c r="F59" s="503"/>
      <c r="G59" s="503"/>
      <c r="H59" s="503"/>
      <c r="I59" s="11"/>
      <c r="J59" s="12"/>
      <c r="K59" s="325">
        <v>53</v>
      </c>
      <c r="L59" s="367">
        <f>(K59*100)/K60</f>
        <v>1.4612627515853323</v>
      </c>
    </row>
    <row r="60" spans="1:14" ht="15.95" customHeight="1" x14ac:dyDescent="0.2">
      <c r="D60" s="51"/>
      <c r="E60" s="52"/>
      <c r="F60" s="52"/>
      <c r="G60" s="52"/>
      <c r="H60" s="52"/>
      <c r="I60" s="52"/>
      <c r="J60" s="53" t="s">
        <v>14</v>
      </c>
      <c r="K60" s="54">
        <f>SUM(K53:K59)</f>
        <v>3627</v>
      </c>
      <c r="L60" s="371">
        <f>(K60*100)/K60</f>
        <v>100</v>
      </c>
    </row>
    <row r="61" spans="1:14" ht="15.95" customHeight="1" x14ac:dyDescent="0.2">
      <c r="D61" s="35" t="s">
        <v>95</v>
      </c>
      <c r="E61" s="35"/>
      <c r="F61" s="35"/>
      <c r="G61" s="35"/>
    </row>
    <row r="62" spans="1:14" ht="15.95" customHeight="1" x14ac:dyDescent="0.2"/>
    <row r="63" spans="1:14" ht="15.95" customHeight="1" x14ac:dyDescent="0.2"/>
    <row r="64" spans="1:14" ht="15.95" customHeight="1" x14ac:dyDescent="0.2">
      <c r="A64" s="72"/>
      <c r="B64" s="72"/>
    </row>
    <row r="65" spans="2:17" ht="6.95" customHeight="1" x14ac:dyDescent="0.2"/>
    <row r="66" spans="2:17" ht="48" x14ac:dyDescent="0.2">
      <c r="B66" s="72"/>
      <c r="D66" s="134" t="s">
        <v>72</v>
      </c>
      <c r="E66" s="540"/>
      <c r="F66" s="509"/>
      <c r="G66" s="509"/>
      <c r="H66" s="509"/>
      <c r="I66" s="16" t="s">
        <v>73</v>
      </c>
      <c r="J66" s="56" t="s">
        <v>74</v>
      </c>
      <c r="K66" s="55" t="s">
        <v>193</v>
      </c>
      <c r="L66" s="56" t="s">
        <v>75</v>
      </c>
      <c r="M66" s="55" t="s">
        <v>193</v>
      </c>
      <c r="N66" s="55" t="s">
        <v>166</v>
      </c>
    </row>
    <row r="67" spans="2:17" ht="15.95" customHeight="1" x14ac:dyDescent="0.2">
      <c r="D67" s="514" t="s">
        <v>108</v>
      </c>
      <c r="E67" s="542"/>
      <c r="F67" s="515"/>
      <c r="G67" s="552"/>
      <c r="H67" s="552"/>
      <c r="I67" s="317">
        <v>187</v>
      </c>
      <c r="J67" s="318">
        <v>157</v>
      </c>
      <c r="K67" s="354">
        <f>J67/I67*100</f>
        <v>83.957219251336895</v>
      </c>
      <c r="L67" s="319">
        <v>30</v>
      </c>
      <c r="M67" s="358">
        <f>L67/I67*100</f>
        <v>16.042780748663102</v>
      </c>
      <c r="N67" s="320">
        <v>0</v>
      </c>
      <c r="P67" s="72"/>
    </row>
    <row r="68" spans="2:17" ht="15.95" customHeight="1" x14ac:dyDescent="0.2">
      <c r="D68" s="516" t="s">
        <v>102</v>
      </c>
      <c r="E68" s="543"/>
      <c r="F68" s="517"/>
      <c r="G68" s="512"/>
      <c r="H68" s="512"/>
      <c r="I68" s="321">
        <v>190</v>
      </c>
      <c r="J68" s="322">
        <v>134</v>
      </c>
      <c r="K68" s="355">
        <f>J68/I68*100</f>
        <v>70.526315789473685</v>
      </c>
      <c r="L68" s="323">
        <v>56</v>
      </c>
      <c r="M68" s="359">
        <f>L68/I68*100</f>
        <v>29.473684210526311</v>
      </c>
      <c r="N68" s="324">
        <v>0</v>
      </c>
    </row>
    <row r="69" spans="2:17" ht="15.95" customHeight="1" x14ac:dyDescent="0.2">
      <c r="D69" s="516" t="s">
        <v>109</v>
      </c>
      <c r="E69" s="543"/>
      <c r="F69" s="517"/>
      <c r="G69" s="512"/>
      <c r="H69" s="512"/>
      <c r="I69" s="321">
        <v>214</v>
      </c>
      <c r="J69" s="322">
        <v>183</v>
      </c>
      <c r="K69" s="355">
        <f>J69/I69*100</f>
        <v>85.514018691588788</v>
      </c>
      <c r="L69" s="323">
        <v>31</v>
      </c>
      <c r="M69" s="359">
        <f>L69/I69*100</f>
        <v>14.485981308411214</v>
      </c>
      <c r="N69" s="324">
        <v>0</v>
      </c>
      <c r="Q69" s="72"/>
    </row>
    <row r="70" spans="2:17" ht="15.95" customHeight="1" x14ac:dyDescent="0.2">
      <c r="D70" s="504" t="s">
        <v>103</v>
      </c>
      <c r="E70" s="544"/>
      <c r="F70" s="512"/>
      <c r="G70" s="512"/>
      <c r="H70" s="512"/>
      <c r="I70" s="325">
        <v>185</v>
      </c>
      <c r="J70" s="326">
        <v>141</v>
      </c>
      <c r="K70" s="356">
        <f>J70/I70*100</f>
        <v>76.21621621621621</v>
      </c>
      <c r="L70" s="327">
        <v>44</v>
      </c>
      <c r="M70" s="360">
        <f>L70/I70*100</f>
        <v>23.783783783783786</v>
      </c>
      <c r="N70" s="328">
        <v>0</v>
      </c>
    </row>
    <row r="71" spans="2:17" ht="15.95" customHeight="1" x14ac:dyDescent="0.2">
      <c r="D71" s="519" t="s">
        <v>14</v>
      </c>
      <c r="E71" s="545"/>
      <c r="F71" s="520"/>
      <c r="G71" s="520"/>
      <c r="H71" s="520"/>
      <c r="I71" s="103">
        <f>SUM(I67:I70)</f>
        <v>776</v>
      </c>
      <c r="J71" s="57">
        <f>SUM(J67:J70)</f>
        <v>615</v>
      </c>
      <c r="K71" s="357">
        <f>J71/I71*100</f>
        <v>79.25257731958763</v>
      </c>
      <c r="L71" s="58">
        <f>SUM(L67:L70)</f>
        <v>161</v>
      </c>
      <c r="M71" s="361">
        <f>L71/I71*100</f>
        <v>20.747422680412374</v>
      </c>
      <c r="N71" s="59">
        <v>0</v>
      </c>
    </row>
    <row r="72" spans="2:17" ht="15.95" customHeight="1" x14ac:dyDescent="0.2">
      <c r="D72" s="35" t="s">
        <v>95</v>
      </c>
      <c r="E72" s="35"/>
      <c r="F72" s="35"/>
      <c r="G72" s="35"/>
      <c r="I72" s="97"/>
      <c r="J72" s="97"/>
      <c r="K72" s="97"/>
    </row>
    <row r="73" spans="2:17" ht="15.95" customHeight="1" x14ac:dyDescent="0.2"/>
    <row r="74" spans="2:17" ht="15.95" customHeight="1" x14ac:dyDescent="0.2"/>
    <row r="75" spans="2:17" ht="15.95" customHeight="1" x14ac:dyDescent="0.2">
      <c r="B75" s="72"/>
    </row>
    <row r="76" spans="2:17" ht="15.95" customHeight="1" x14ac:dyDescent="0.2"/>
    <row r="77" spans="2:17" ht="6.95" customHeight="1" x14ac:dyDescent="0.2"/>
    <row r="78" spans="2:17" ht="15.95" customHeight="1" x14ac:dyDescent="0.2">
      <c r="B78" s="72"/>
      <c r="D78" s="147" t="s">
        <v>76</v>
      </c>
      <c r="E78" s="147"/>
      <c r="F78" s="147"/>
      <c r="G78" s="147"/>
      <c r="H78" s="147"/>
      <c r="I78" s="16" t="s">
        <v>115</v>
      </c>
      <c r="J78" s="16" t="s">
        <v>193</v>
      </c>
      <c r="M78" s="72"/>
    </row>
    <row r="79" spans="2:17" ht="15.95" customHeight="1" x14ac:dyDescent="0.2">
      <c r="D79" s="394" t="s">
        <v>77</v>
      </c>
      <c r="E79" s="395"/>
      <c r="F79" s="481"/>
      <c r="G79" s="551"/>
      <c r="H79" s="551"/>
      <c r="I79" s="329">
        <v>49</v>
      </c>
      <c r="J79" s="372">
        <f>(I79*100)/$I$83</f>
        <v>6.3144329896907214</v>
      </c>
    </row>
    <row r="80" spans="2:17" ht="15.95" customHeight="1" x14ac:dyDescent="0.2">
      <c r="D80" s="510" t="s">
        <v>78</v>
      </c>
      <c r="E80" s="541"/>
      <c r="F80" s="511"/>
      <c r="G80" s="484"/>
      <c r="H80" s="484"/>
      <c r="I80" s="330">
        <v>36</v>
      </c>
      <c r="J80" s="373">
        <f>(I80*100)/$I$83</f>
        <v>4.6391752577319592</v>
      </c>
      <c r="N80" s="72"/>
    </row>
    <row r="81" spans="2:16" ht="15.95" customHeight="1" x14ac:dyDescent="0.2">
      <c r="D81" s="510" t="s">
        <v>79</v>
      </c>
      <c r="E81" s="541"/>
      <c r="F81" s="511"/>
      <c r="G81" s="484"/>
      <c r="H81" s="484"/>
      <c r="I81" s="330">
        <v>154</v>
      </c>
      <c r="J81" s="373">
        <f>(I81*100)/$I$83</f>
        <v>19.845360824742269</v>
      </c>
      <c r="M81" s="72"/>
    </row>
    <row r="82" spans="2:16" ht="15.95" customHeight="1" x14ac:dyDescent="0.2">
      <c r="D82" s="482" t="s">
        <v>80</v>
      </c>
      <c r="E82" s="483"/>
      <c r="F82" s="484"/>
      <c r="G82" s="484"/>
      <c r="H82" s="484"/>
      <c r="I82" s="331">
        <v>537</v>
      </c>
      <c r="J82" s="374">
        <f>(I82*100)/$I$83</f>
        <v>69.201030927835049</v>
      </c>
    </row>
    <row r="83" spans="2:16" ht="15.95" customHeight="1" x14ac:dyDescent="0.2">
      <c r="D83" s="46" t="s">
        <v>14</v>
      </c>
      <c r="E83" s="139"/>
      <c r="F83" s="31"/>
      <c r="G83" s="31"/>
      <c r="H83" s="31"/>
      <c r="I83" s="23">
        <f>SUM(I79:I82)</f>
        <v>776</v>
      </c>
      <c r="J83" s="375">
        <f>(I83*100)/$I$83</f>
        <v>100</v>
      </c>
    </row>
    <row r="84" spans="2:16" ht="15.95" customHeight="1" x14ac:dyDescent="0.2">
      <c r="D84" s="35" t="s">
        <v>95</v>
      </c>
      <c r="E84" s="35"/>
      <c r="F84" s="35"/>
      <c r="G84" s="35"/>
    </row>
    <row r="85" spans="2:16" ht="15.95" customHeight="1" x14ac:dyDescent="0.2"/>
    <row r="86" spans="2:16" ht="15.95" customHeight="1" x14ac:dyDescent="0.2"/>
    <row r="87" spans="2:16" ht="15.95" customHeight="1" x14ac:dyDescent="0.2"/>
    <row r="88" spans="2:16" ht="6.95" customHeight="1" x14ac:dyDescent="0.2"/>
    <row r="89" spans="2:16" ht="35.25" customHeight="1" x14ac:dyDescent="0.2">
      <c r="D89" s="430" t="s">
        <v>60</v>
      </c>
      <c r="E89" s="431"/>
      <c r="F89" s="518"/>
      <c r="G89" s="518"/>
      <c r="H89" s="518"/>
      <c r="I89" s="47" t="s">
        <v>8</v>
      </c>
      <c r="J89" s="61" t="s">
        <v>328</v>
      </c>
      <c r="K89" s="61" t="s">
        <v>329</v>
      </c>
      <c r="L89" s="446" t="s">
        <v>265</v>
      </c>
      <c r="M89" s="446" t="s">
        <v>266</v>
      </c>
    </row>
    <row r="90" spans="2:16" ht="15.95" customHeight="1" x14ac:dyDescent="0.2">
      <c r="B90" s="72"/>
      <c r="D90" s="394" t="s">
        <v>6</v>
      </c>
      <c r="E90" s="395"/>
      <c r="F90" s="481"/>
      <c r="G90" s="551"/>
      <c r="H90" s="551"/>
      <c r="I90" s="332">
        <v>7</v>
      </c>
      <c r="J90" s="318">
        <v>5</v>
      </c>
      <c r="K90" s="318">
        <v>2</v>
      </c>
      <c r="L90" s="333">
        <v>5</v>
      </c>
      <c r="M90" s="333">
        <v>2</v>
      </c>
    </row>
    <row r="91" spans="2:16" ht="15.95" customHeight="1" x14ac:dyDescent="0.2">
      <c r="D91" s="510" t="s">
        <v>5</v>
      </c>
      <c r="E91" s="541"/>
      <c r="F91" s="511"/>
      <c r="G91" s="484"/>
      <c r="H91" s="484"/>
      <c r="I91" s="334">
        <v>162</v>
      </c>
      <c r="J91" s="322">
        <v>102</v>
      </c>
      <c r="K91" s="322">
        <v>60</v>
      </c>
      <c r="L91" s="335">
        <v>95</v>
      </c>
      <c r="M91" s="335">
        <v>67</v>
      </c>
      <c r="P91" s="72"/>
    </row>
    <row r="92" spans="2:16" ht="15.95" customHeight="1" x14ac:dyDescent="0.2">
      <c r="D92" s="510" t="s">
        <v>2</v>
      </c>
      <c r="E92" s="541"/>
      <c r="F92" s="511"/>
      <c r="G92" s="484"/>
      <c r="H92" s="484"/>
      <c r="I92" s="334">
        <v>468</v>
      </c>
      <c r="J92" s="322">
        <v>273</v>
      </c>
      <c r="K92" s="322">
        <v>195</v>
      </c>
      <c r="L92" s="335">
        <v>257</v>
      </c>
      <c r="M92" s="335">
        <v>211</v>
      </c>
      <c r="P92" s="72"/>
    </row>
    <row r="93" spans="2:16" ht="15.95" customHeight="1" x14ac:dyDescent="0.2">
      <c r="D93" s="510" t="s">
        <v>4</v>
      </c>
      <c r="E93" s="541"/>
      <c r="F93" s="511"/>
      <c r="G93" s="484"/>
      <c r="H93" s="484"/>
      <c r="I93" s="334">
        <v>60</v>
      </c>
      <c r="J93" s="322">
        <v>35</v>
      </c>
      <c r="K93" s="322">
        <v>25</v>
      </c>
      <c r="L93" s="335">
        <v>39</v>
      </c>
      <c r="M93" s="335">
        <v>21</v>
      </c>
    </row>
    <row r="94" spans="2:16" ht="15.95" customHeight="1" x14ac:dyDescent="0.2">
      <c r="D94" s="510" t="s">
        <v>59</v>
      </c>
      <c r="E94" s="541"/>
      <c r="F94" s="511"/>
      <c r="G94" s="484"/>
      <c r="H94" s="484"/>
      <c r="I94" s="334">
        <v>15</v>
      </c>
      <c r="J94" s="322">
        <v>6</v>
      </c>
      <c r="K94" s="322">
        <v>9</v>
      </c>
      <c r="L94" s="335">
        <v>7</v>
      </c>
      <c r="M94" s="335">
        <v>8</v>
      </c>
    </row>
    <row r="95" spans="2:16" ht="15.95" customHeight="1" x14ac:dyDescent="0.2">
      <c r="D95" s="482" t="s">
        <v>7</v>
      </c>
      <c r="E95" s="483"/>
      <c r="F95" s="484"/>
      <c r="G95" s="484"/>
      <c r="H95" s="484"/>
      <c r="I95" s="336">
        <v>64</v>
      </c>
      <c r="J95" s="326">
        <v>32</v>
      </c>
      <c r="K95" s="326">
        <v>32</v>
      </c>
      <c r="L95" s="337">
        <v>34</v>
      </c>
      <c r="M95" s="337">
        <v>30</v>
      </c>
    </row>
    <row r="96" spans="2:16" ht="15.95" customHeight="1" x14ac:dyDescent="0.2">
      <c r="D96" s="46" t="s">
        <v>14</v>
      </c>
      <c r="E96" s="139"/>
      <c r="F96" s="31"/>
      <c r="G96" s="31"/>
      <c r="H96" s="31"/>
      <c r="I96" s="64">
        <f>SUM(I90:I95)</f>
        <v>776</v>
      </c>
      <c r="J96" s="65">
        <f>SUM(J90:J95)</f>
        <v>453</v>
      </c>
      <c r="K96" s="65">
        <f>SUM(K90:K95)</f>
        <v>323</v>
      </c>
      <c r="L96" s="66">
        <f>SUM(L90:L95)</f>
        <v>437</v>
      </c>
      <c r="M96" s="66">
        <f>SUM(M90:M95)</f>
        <v>339</v>
      </c>
    </row>
    <row r="97" spans="2:18" ht="15.95" customHeight="1" x14ac:dyDescent="0.2">
      <c r="D97" s="35" t="s">
        <v>95</v>
      </c>
      <c r="E97" s="35"/>
      <c r="F97" s="35"/>
      <c r="G97" s="35"/>
    </row>
    <row r="98" spans="2:18" ht="15.95" customHeight="1" x14ac:dyDescent="0.2"/>
    <row r="99" spans="2:18" ht="15.95" customHeight="1" x14ac:dyDescent="0.2"/>
    <row r="100" spans="2:18" ht="15.95" customHeight="1" x14ac:dyDescent="0.2">
      <c r="B100" s="72"/>
    </row>
    <row r="101" spans="2:18" ht="6.95" customHeight="1" x14ac:dyDescent="0.2"/>
    <row r="102" spans="2:18" ht="15.95" customHeight="1" x14ac:dyDescent="0.2">
      <c r="D102" s="15" t="s">
        <v>81</v>
      </c>
      <c r="E102" s="13"/>
      <c r="F102" s="13"/>
      <c r="G102" s="13"/>
      <c r="H102" s="13"/>
      <c r="I102" s="14"/>
      <c r="J102" s="16" t="s">
        <v>104</v>
      </c>
      <c r="K102" s="16" t="s">
        <v>105</v>
      </c>
      <c r="L102" s="16" t="s">
        <v>106</v>
      </c>
      <c r="M102" s="16" t="s">
        <v>107</v>
      </c>
      <c r="N102" s="16" t="s">
        <v>8</v>
      </c>
    </row>
    <row r="103" spans="2:18" ht="16.5" customHeight="1" x14ac:dyDescent="0.2">
      <c r="B103" s="72"/>
      <c r="D103" s="101" t="s">
        <v>12</v>
      </c>
      <c r="E103" s="398"/>
      <c r="F103" s="398"/>
      <c r="G103" s="398"/>
      <c r="H103" s="398"/>
      <c r="I103" s="108"/>
      <c r="J103" s="346">
        <v>0</v>
      </c>
      <c r="K103" s="346">
        <v>0</v>
      </c>
      <c r="L103" s="346">
        <v>0</v>
      </c>
      <c r="M103" s="346">
        <v>0</v>
      </c>
      <c r="N103" s="109">
        <f>SUM(J103:M103)</f>
        <v>0</v>
      </c>
      <c r="P103" s="1"/>
      <c r="Q103" s="1"/>
      <c r="R103" s="1"/>
    </row>
    <row r="104" spans="2:18" ht="16.5" customHeight="1" x14ac:dyDescent="0.2">
      <c r="C104" s="72"/>
      <c r="D104" s="112" t="s">
        <v>82</v>
      </c>
      <c r="E104" s="400"/>
      <c r="F104" s="400"/>
      <c r="G104" s="400"/>
      <c r="H104" s="400"/>
      <c r="I104" s="114"/>
      <c r="J104" s="347">
        <v>0</v>
      </c>
      <c r="K104" s="347">
        <v>0</v>
      </c>
      <c r="L104" s="347">
        <v>0</v>
      </c>
      <c r="M104" s="347">
        <v>0</v>
      </c>
      <c r="N104" s="116">
        <f t="shared" ref="N104:N117" si="7">SUM(J104:M104)</f>
        <v>0</v>
      </c>
      <c r="P104" s="1"/>
      <c r="Q104" s="91"/>
      <c r="R104" s="1"/>
    </row>
    <row r="105" spans="2:18" ht="16.5" customHeight="1" x14ac:dyDescent="0.2">
      <c r="D105" s="112" t="s">
        <v>83</v>
      </c>
      <c r="E105" s="400"/>
      <c r="F105" s="400"/>
      <c r="G105" s="400"/>
      <c r="H105" s="400"/>
      <c r="I105" s="114"/>
      <c r="J105" s="347">
        <v>0</v>
      </c>
      <c r="K105" s="347">
        <v>0</v>
      </c>
      <c r="L105" s="347">
        <v>0</v>
      </c>
      <c r="M105" s="347">
        <v>0</v>
      </c>
      <c r="N105" s="116">
        <f t="shared" si="7"/>
        <v>0</v>
      </c>
      <c r="P105" s="1"/>
      <c r="Q105" s="67"/>
      <c r="R105" s="1"/>
    </row>
    <row r="106" spans="2:18" ht="16.5" customHeight="1" x14ac:dyDescent="0.2">
      <c r="C106" s="72"/>
      <c r="D106" s="112" t="s">
        <v>192</v>
      </c>
      <c r="E106" s="400"/>
      <c r="F106" s="400"/>
      <c r="G106" s="400"/>
      <c r="H106" s="400"/>
      <c r="I106" s="118"/>
      <c r="J106" s="347">
        <v>638</v>
      </c>
      <c r="K106" s="347">
        <v>569</v>
      </c>
      <c r="L106" s="347">
        <v>521</v>
      </c>
      <c r="M106" s="347">
        <v>540</v>
      </c>
      <c r="N106" s="116">
        <f t="shared" si="7"/>
        <v>2268</v>
      </c>
      <c r="P106" s="1"/>
      <c r="Q106" s="91"/>
      <c r="R106" s="1"/>
    </row>
    <row r="107" spans="2:18" ht="16.5" customHeight="1" x14ac:dyDescent="0.2">
      <c r="D107" s="112" t="s">
        <v>188</v>
      </c>
      <c r="E107" s="400"/>
      <c r="F107" s="400"/>
      <c r="G107" s="400"/>
      <c r="H107" s="400"/>
      <c r="I107" s="118"/>
      <c r="J107" s="347">
        <v>79</v>
      </c>
      <c r="K107" s="347">
        <v>54</v>
      </c>
      <c r="L107" s="347">
        <v>120</v>
      </c>
      <c r="M107" s="347">
        <v>213</v>
      </c>
      <c r="N107" s="116">
        <f t="shared" si="7"/>
        <v>466</v>
      </c>
      <c r="P107" s="1"/>
      <c r="Q107" s="1"/>
      <c r="R107" s="1"/>
    </row>
    <row r="108" spans="2:18" ht="27.75" customHeight="1" x14ac:dyDescent="0.2">
      <c r="D108" s="499" t="s">
        <v>189</v>
      </c>
      <c r="E108" s="505"/>
      <c r="F108" s="505"/>
      <c r="G108" s="505"/>
      <c r="H108" s="505"/>
      <c r="I108" s="500"/>
      <c r="J108" s="347">
        <v>18</v>
      </c>
      <c r="K108" s="347">
        <v>57</v>
      </c>
      <c r="L108" s="347">
        <v>29</v>
      </c>
      <c r="M108" s="347">
        <v>19</v>
      </c>
      <c r="N108" s="116">
        <f t="shared" si="7"/>
        <v>123</v>
      </c>
      <c r="P108" s="72"/>
    </row>
    <row r="109" spans="2:18" ht="16.5" customHeight="1" x14ac:dyDescent="0.2">
      <c r="D109" s="112" t="s">
        <v>11</v>
      </c>
      <c r="E109" s="400"/>
      <c r="F109" s="400"/>
      <c r="G109" s="400"/>
      <c r="H109" s="400"/>
      <c r="I109" s="114"/>
      <c r="J109" s="347">
        <v>0</v>
      </c>
      <c r="K109" s="347">
        <v>0</v>
      </c>
      <c r="L109" s="347">
        <v>3</v>
      </c>
      <c r="M109" s="347">
        <v>5</v>
      </c>
      <c r="N109" s="116">
        <f t="shared" si="7"/>
        <v>8</v>
      </c>
    </row>
    <row r="110" spans="2:18" ht="16.5" customHeight="1" x14ac:dyDescent="0.2">
      <c r="D110" s="112" t="s">
        <v>84</v>
      </c>
      <c r="E110" s="400"/>
      <c r="F110" s="400"/>
      <c r="G110" s="400"/>
      <c r="H110" s="400"/>
      <c r="I110" s="114"/>
      <c r="J110" s="347">
        <v>0</v>
      </c>
      <c r="K110" s="347">
        <v>5</v>
      </c>
      <c r="L110" s="347">
        <v>8</v>
      </c>
      <c r="M110" s="347">
        <v>8</v>
      </c>
      <c r="N110" s="116">
        <f t="shared" si="7"/>
        <v>21</v>
      </c>
    </row>
    <row r="111" spans="2:18" ht="16.5" customHeight="1" x14ac:dyDescent="0.2">
      <c r="D111" s="112" t="s">
        <v>13</v>
      </c>
      <c r="E111" s="400"/>
      <c r="F111" s="400"/>
      <c r="G111" s="400"/>
      <c r="H111" s="400"/>
      <c r="I111" s="114"/>
      <c r="J111" s="347">
        <v>0</v>
      </c>
      <c r="K111" s="347">
        <v>0</v>
      </c>
      <c r="L111" s="347">
        <v>1</v>
      </c>
      <c r="M111" s="347">
        <v>0</v>
      </c>
      <c r="N111" s="116">
        <f t="shared" si="7"/>
        <v>1</v>
      </c>
    </row>
    <row r="112" spans="2:18" ht="27" customHeight="1" x14ac:dyDescent="0.2">
      <c r="D112" s="497" t="s">
        <v>117</v>
      </c>
      <c r="E112" s="506"/>
      <c r="F112" s="506"/>
      <c r="G112" s="506"/>
      <c r="H112" s="506"/>
      <c r="I112" s="498"/>
      <c r="J112" s="347">
        <v>0</v>
      </c>
      <c r="K112" s="347">
        <v>0</v>
      </c>
      <c r="L112" s="347">
        <v>0</v>
      </c>
      <c r="M112" s="347">
        <v>2</v>
      </c>
      <c r="N112" s="116">
        <f t="shared" si="7"/>
        <v>2</v>
      </c>
    </row>
    <row r="113" spans="2:16" ht="16.5" customHeight="1" x14ac:dyDescent="0.2">
      <c r="D113" s="141" t="s">
        <v>118</v>
      </c>
      <c r="E113" s="507"/>
      <c r="F113" s="507"/>
      <c r="G113" s="507"/>
      <c r="H113" s="507"/>
      <c r="I113" s="114"/>
      <c r="J113" s="347">
        <v>0</v>
      </c>
      <c r="K113" s="347">
        <v>0</v>
      </c>
      <c r="L113" s="347">
        <v>0</v>
      </c>
      <c r="M113" s="347">
        <v>0</v>
      </c>
      <c r="N113" s="116">
        <f t="shared" si="7"/>
        <v>0</v>
      </c>
    </row>
    <row r="114" spans="2:16" ht="16.5" customHeight="1" x14ac:dyDescent="0.2">
      <c r="D114" s="112" t="s">
        <v>85</v>
      </c>
      <c r="E114" s="400"/>
      <c r="F114" s="400"/>
      <c r="G114" s="400"/>
      <c r="H114" s="400"/>
      <c r="I114" s="114"/>
      <c r="J114" s="347">
        <v>1</v>
      </c>
      <c r="K114" s="347">
        <v>2</v>
      </c>
      <c r="L114" s="347">
        <v>3</v>
      </c>
      <c r="M114" s="347">
        <v>0</v>
      </c>
      <c r="N114" s="116">
        <f t="shared" si="7"/>
        <v>6</v>
      </c>
    </row>
    <row r="115" spans="2:16" ht="16.5" customHeight="1" x14ac:dyDescent="0.2">
      <c r="D115" s="112" t="s">
        <v>86</v>
      </c>
      <c r="E115" s="400"/>
      <c r="F115" s="400"/>
      <c r="G115" s="400"/>
      <c r="H115" s="400"/>
      <c r="I115" s="114"/>
      <c r="J115" s="347">
        <v>167</v>
      </c>
      <c r="K115" s="347">
        <v>139</v>
      </c>
      <c r="L115" s="347">
        <v>82</v>
      </c>
      <c r="M115" s="347">
        <v>133</v>
      </c>
      <c r="N115" s="116">
        <f t="shared" si="7"/>
        <v>521</v>
      </c>
    </row>
    <row r="116" spans="2:16" ht="16.5" customHeight="1" x14ac:dyDescent="0.2">
      <c r="D116" s="112" t="s">
        <v>87</v>
      </c>
      <c r="E116" s="400"/>
      <c r="F116" s="400"/>
      <c r="G116" s="400"/>
      <c r="H116" s="400"/>
      <c r="I116" s="114"/>
      <c r="J116" s="347">
        <v>72</v>
      </c>
      <c r="K116" s="347">
        <v>55</v>
      </c>
      <c r="L116" s="347">
        <v>149</v>
      </c>
      <c r="M116" s="347">
        <v>111</v>
      </c>
      <c r="N116" s="116">
        <f t="shared" si="7"/>
        <v>387</v>
      </c>
    </row>
    <row r="117" spans="2:16" ht="16.5" customHeight="1" x14ac:dyDescent="0.2">
      <c r="D117" s="48" t="s">
        <v>15</v>
      </c>
      <c r="E117" s="381"/>
      <c r="F117" s="381"/>
      <c r="G117" s="381"/>
      <c r="H117" s="381"/>
      <c r="I117" s="303"/>
      <c r="J117" s="348">
        <v>37</v>
      </c>
      <c r="K117" s="348">
        <v>33</v>
      </c>
      <c r="L117" s="348">
        <v>29</v>
      </c>
      <c r="M117" s="348">
        <v>2</v>
      </c>
      <c r="N117" s="304">
        <f t="shared" si="7"/>
        <v>101</v>
      </c>
    </row>
    <row r="118" spans="2:16" ht="15.95" customHeight="1" x14ac:dyDescent="0.2">
      <c r="D118" s="60"/>
      <c r="E118" s="508"/>
      <c r="F118" s="508"/>
      <c r="G118" s="508"/>
      <c r="H118" s="508"/>
      <c r="I118" s="31" t="s">
        <v>14</v>
      </c>
      <c r="J118" s="23">
        <f>SUM(J103:J117)</f>
        <v>1012</v>
      </c>
      <c r="K118" s="23">
        <f>SUM(K103:K117)</f>
        <v>914</v>
      </c>
      <c r="L118" s="23">
        <f>SUM(L103:L117)</f>
        <v>945</v>
      </c>
      <c r="M118" s="23">
        <f>SUM(M103:M117)</f>
        <v>1033</v>
      </c>
      <c r="N118" s="23">
        <f>SUM(N103:N117)</f>
        <v>3904</v>
      </c>
    </row>
    <row r="119" spans="2:16" ht="15.95" customHeight="1" x14ac:dyDescent="0.2">
      <c r="D119" s="35" t="s">
        <v>61</v>
      </c>
      <c r="E119" s="35"/>
      <c r="F119" s="35"/>
      <c r="G119" s="35"/>
    </row>
    <row r="120" spans="2:16" ht="15.95" customHeight="1" x14ac:dyDescent="0.2">
      <c r="B120" s="72"/>
      <c r="D120" s="35"/>
      <c r="E120" s="35"/>
      <c r="F120" s="35"/>
      <c r="G120" s="35"/>
    </row>
    <row r="121" spans="2:16" ht="15.95" customHeight="1" x14ac:dyDescent="0.2">
      <c r="B121" s="72"/>
      <c r="D121" s="35"/>
      <c r="E121" s="35"/>
      <c r="F121" s="35"/>
      <c r="G121" s="35"/>
    </row>
    <row r="122" spans="2:16" ht="6.95" customHeight="1" x14ac:dyDescent="0.2"/>
    <row r="123" spans="2:16" ht="15.95" customHeight="1" x14ac:dyDescent="0.2">
      <c r="D123" s="55" t="s">
        <v>81</v>
      </c>
      <c r="E123" s="55"/>
      <c r="F123" s="55"/>
      <c r="G123" s="55"/>
      <c r="H123" s="55"/>
      <c r="I123" s="16" t="s">
        <v>113</v>
      </c>
      <c r="J123" s="16" t="s">
        <v>105</v>
      </c>
      <c r="K123" s="16" t="s">
        <v>114</v>
      </c>
      <c r="L123" s="16" t="s">
        <v>107</v>
      </c>
      <c r="M123" s="55" t="s">
        <v>8</v>
      </c>
    </row>
    <row r="124" spans="2:16" ht="15.95" customHeight="1" x14ac:dyDescent="0.2">
      <c r="B124" s="72"/>
      <c r="C124" s="72"/>
      <c r="D124" s="438" t="s">
        <v>88</v>
      </c>
      <c r="E124" s="546"/>
      <c r="F124" s="546"/>
      <c r="G124" s="521"/>
      <c r="H124" s="553"/>
      <c r="I124" s="338">
        <v>36</v>
      </c>
      <c r="J124" s="338">
        <v>42</v>
      </c>
      <c r="K124" s="338">
        <v>35</v>
      </c>
      <c r="L124" s="338">
        <v>38</v>
      </c>
      <c r="M124" s="111">
        <f>SUM(I124:L124)</f>
        <v>151</v>
      </c>
      <c r="P124" s="72"/>
    </row>
    <row r="125" spans="2:16" ht="15.95" customHeight="1" x14ac:dyDescent="0.2">
      <c r="D125" s="522" t="s">
        <v>89</v>
      </c>
      <c r="E125" s="547"/>
      <c r="F125" s="547"/>
      <c r="G125" s="523"/>
      <c r="H125" s="226"/>
      <c r="I125" s="339">
        <v>3</v>
      </c>
      <c r="J125" s="339">
        <v>0</v>
      </c>
      <c r="K125" s="339">
        <v>3</v>
      </c>
      <c r="L125" s="339">
        <v>5</v>
      </c>
      <c r="M125" s="115">
        <f>SUM(I125:L125)</f>
        <v>11</v>
      </c>
      <c r="P125" s="140"/>
    </row>
    <row r="126" spans="2:16" ht="15.95" customHeight="1" x14ac:dyDescent="0.2">
      <c r="D126" s="225" t="s">
        <v>90</v>
      </c>
      <c r="E126" s="3"/>
      <c r="F126" s="3"/>
      <c r="G126" s="226"/>
      <c r="H126" s="226"/>
      <c r="I126" s="340">
        <v>0</v>
      </c>
      <c r="J126" s="340">
        <v>5</v>
      </c>
      <c r="K126" s="340">
        <v>3</v>
      </c>
      <c r="L126" s="340">
        <v>10</v>
      </c>
      <c r="M126" s="63">
        <f>SUM(I126:L126)</f>
        <v>18</v>
      </c>
    </row>
    <row r="127" spans="2:16" ht="15.95" customHeight="1" x14ac:dyDescent="0.2">
      <c r="D127" s="46" t="s">
        <v>14</v>
      </c>
      <c r="E127" s="139"/>
      <c r="F127" s="139"/>
      <c r="G127" s="31"/>
      <c r="H127" s="31"/>
      <c r="I127" s="142">
        <f>SUM(I124:I126)</f>
        <v>39</v>
      </c>
      <c r="J127" s="142">
        <f>SUM(J124:J126)</f>
        <v>47</v>
      </c>
      <c r="K127" s="142">
        <f>SUM(K124:K126)</f>
        <v>41</v>
      </c>
      <c r="L127" s="142">
        <f>SUM(L124:L126)</f>
        <v>53</v>
      </c>
      <c r="M127" s="305">
        <f>SUM(I127:L127)</f>
        <v>180</v>
      </c>
    </row>
    <row r="128" spans="2:16" ht="15.95" customHeight="1" x14ac:dyDescent="0.2">
      <c r="D128" s="68" t="s">
        <v>95</v>
      </c>
      <c r="E128" s="68"/>
      <c r="F128" s="68"/>
      <c r="G128" s="68"/>
      <c r="H128" s="69"/>
      <c r="I128" s="69"/>
      <c r="J128" s="69"/>
      <c r="K128" s="69"/>
      <c r="L128" s="69"/>
    </row>
    <row r="129" spans="2:16" ht="15.95" customHeight="1" x14ac:dyDescent="0.2"/>
    <row r="130" spans="2:16" ht="15.95" customHeight="1" x14ac:dyDescent="0.2">
      <c r="B130" s="72"/>
    </row>
    <row r="131" spans="2:16" ht="15.95" customHeight="1" x14ac:dyDescent="0.2"/>
    <row r="132" spans="2:16" ht="6.95" customHeight="1" x14ac:dyDescent="0.2"/>
    <row r="133" spans="2:16" ht="15.95" customHeight="1" x14ac:dyDescent="0.2">
      <c r="B133" s="72"/>
      <c r="D133" s="502"/>
      <c r="E133" s="538"/>
      <c r="F133" s="501"/>
      <c r="G133" s="569"/>
      <c r="H133" s="539"/>
      <c r="I133" s="16" t="s">
        <v>91</v>
      </c>
      <c r="J133" s="16" t="s">
        <v>92</v>
      </c>
      <c r="K133" s="16" t="s">
        <v>8</v>
      </c>
    </row>
    <row r="134" spans="2:16" ht="15.95" customHeight="1" x14ac:dyDescent="0.2">
      <c r="D134" s="522" t="s">
        <v>93</v>
      </c>
      <c r="E134" s="547"/>
      <c r="F134" s="523"/>
      <c r="G134" s="523"/>
      <c r="H134" s="523"/>
      <c r="I134" s="27">
        <v>422</v>
      </c>
      <c r="J134" s="27">
        <v>275</v>
      </c>
      <c r="K134" s="62">
        <f>I134+J134</f>
        <v>697</v>
      </c>
    </row>
    <row r="135" spans="2:16" ht="15.95" customHeight="1" x14ac:dyDescent="0.2">
      <c r="D135" s="225" t="s">
        <v>94</v>
      </c>
      <c r="E135" s="3"/>
      <c r="F135" s="226"/>
      <c r="G135" s="226"/>
      <c r="H135" s="226"/>
      <c r="I135" s="76">
        <v>24</v>
      </c>
      <c r="J135" s="76">
        <v>5</v>
      </c>
      <c r="K135" s="120">
        <f>I135+J135</f>
        <v>29</v>
      </c>
      <c r="L135" s="72"/>
      <c r="M135" s="72"/>
    </row>
    <row r="136" spans="2:16" ht="15.95" customHeight="1" x14ac:dyDescent="0.2">
      <c r="D136" s="46" t="s">
        <v>14</v>
      </c>
      <c r="E136" s="139"/>
      <c r="F136" s="31"/>
      <c r="G136" s="31"/>
      <c r="H136" s="31"/>
      <c r="I136" s="64">
        <f>SUM(I134:I135)</f>
        <v>446</v>
      </c>
      <c r="J136" s="64">
        <f>SUM(J134:J135)</f>
        <v>280</v>
      </c>
      <c r="K136" s="64">
        <f>I136+J136</f>
        <v>726</v>
      </c>
    </row>
    <row r="137" spans="2:16" ht="15.95" customHeight="1" x14ac:dyDescent="0.2">
      <c r="D137" s="68" t="s">
        <v>61</v>
      </c>
      <c r="E137" s="68"/>
      <c r="F137" s="68"/>
      <c r="G137" s="68"/>
    </row>
    <row r="138" spans="2:16" ht="15.95" customHeight="1" x14ac:dyDescent="0.2"/>
    <row r="139" spans="2:16" ht="15.95" customHeight="1" x14ac:dyDescent="0.2"/>
    <row r="140" spans="2:16" ht="15.75" customHeight="1" x14ac:dyDescent="0.2">
      <c r="B140" s="72"/>
      <c r="P140" s="72"/>
    </row>
    <row r="141" spans="2:16" ht="15.75" customHeight="1" x14ac:dyDescent="0.2">
      <c r="B141" s="72"/>
      <c r="P141" s="72"/>
    </row>
    <row r="142" spans="2:16" ht="6.95" customHeight="1" x14ac:dyDescent="0.2"/>
    <row r="143" spans="2:16" ht="37.5" customHeight="1" x14ac:dyDescent="0.2">
      <c r="C143" s="72"/>
      <c r="D143" s="502" t="s">
        <v>72</v>
      </c>
      <c r="E143" s="538"/>
      <c r="F143" s="501"/>
      <c r="G143" s="569"/>
      <c r="H143" s="539"/>
      <c r="I143" s="70" t="s">
        <v>119</v>
      </c>
      <c r="J143" s="70" t="s">
        <v>353</v>
      </c>
      <c r="K143" s="70" t="s">
        <v>120</v>
      </c>
      <c r="L143" s="70" t="s">
        <v>121</v>
      </c>
      <c r="M143" s="70" t="s">
        <v>122</v>
      </c>
      <c r="N143" s="70" t="s">
        <v>90</v>
      </c>
    </row>
    <row r="144" spans="2:16" ht="15.95" customHeight="1" x14ac:dyDescent="0.2">
      <c r="B144" s="72"/>
      <c r="D144" s="524" t="s">
        <v>108</v>
      </c>
      <c r="E144" s="548"/>
      <c r="F144" s="525"/>
      <c r="G144" s="550"/>
      <c r="H144" s="550"/>
      <c r="I144" s="441">
        <v>8.0000000000000002E-3</v>
      </c>
      <c r="J144" s="441">
        <v>0.29899999999999999</v>
      </c>
      <c r="K144" s="441">
        <v>1.4999999999999999E-2</v>
      </c>
      <c r="L144" s="441">
        <v>0.38100000000000001</v>
      </c>
      <c r="M144" s="441">
        <v>0.26600000000000001</v>
      </c>
      <c r="N144" s="441">
        <v>3.1E-2</v>
      </c>
    </row>
    <row r="145" spans="4:17" ht="15.95" customHeight="1" x14ac:dyDescent="0.2">
      <c r="D145" s="516" t="s">
        <v>102</v>
      </c>
      <c r="E145" s="543"/>
      <c r="F145" s="517"/>
      <c r="G145" s="512"/>
      <c r="H145" s="512"/>
      <c r="I145" s="442">
        <v>5.0000000000000001E-3</v>
      </c>
      <c r="J145" s="442">
        <v>0.20399999999999999</v>
      </c>
      <c r="K145" s="442">
        <v>0.01</v>
      </c>
      <c r="L145" s="442">
        <v>0.36399999999999999</v>
      </c>
      <c r="M145" s="442">
        <v>0.29599999999999999</v>
      </c>
      <c r="N145" s="442">
        <v>0.121</v>
      </c>
      <c r="Q145" s="72"/>
    </row>
    <row r="146" spans="4:17" ht="15.95" customHeight="1" x14ac:dyDescent="0.2">
      <c r="D146" s="516" t="s">
        <v>109</v>
      </c>
      <c r="E146" s="543"/>
      <c r="F146" s="517"/>
      <c r="G146" s="512"/>
      <c r="H146" s="512"/>
      <c r="I146" s="442">
        <v>8.0000000000000002E-3</v>
      </c>
      <c r="J146" s="442">
        <v>0.26</v>
      </c>
      <c r="K146" s="442">
        <v>1.4E-2</v>
      </c>
      <c r="L146" s="442">
        <v>0.372</v>
      </c>
      <c r="M146" s="442">
        <v>0.31</v>
      </c>
      <c r="N146" s="442">
        <v>3.5000000000000003E-2</v>
      </c>
    </row>
    <row r="147" spans="4:17" ht="15.95" customHeight="1" x14ac:dyDescent="0.2">
      <c r="D147" s="71" t="s">
        <v>103</v>
      </c>
      <c r="E147" s="549"/>
      <c r="F147" s="513"/>
      <c r="G147" s="513"/>
      <c r="H147" s="513"/>
      <c r="I147" s="443">
        <v>1.2E-2</v>
      </c>
      <c r="J147" s="443">
        <v>0.20899999999999999</v>
      </c>
      <c r="K147" s="443">
        <v>2.5999999999999999E-2</v>
      </c>
      <c r="L147" s="443">
        <v>0.41899999999999998</v>
      </c>
      <c r="M147" s="443">
        <v>0.23200000000000001</v>
      </c>
      <c r="N147" s="443">
        <v>0.10299999999999999</v>
      </c>
    </row>
    <row r="148" spans="4:17" ht="15.95" customHeight="1" x14ac:dyDescent="0.2">
      <c r="D148" s="68" t="s">
        <v>95</v>
      </c>
      <c r="E148" s="68"/>
    </row>
    <row r="149" spans="4:17" ht="15.95" customHeight="1" x14ac:dyDescent="0.2">
      <c r="D149" s="86"/>
    </row>
    <row r="150" spans="4:17" ht="15.95" customHeight="1" x14ac:dyDescent="0.2"/>
    <row r="151" spans="4:17" ht="15.95" customHeight="1" x14ac:dyDescent="0.2"/>
    <row r="152" spans="4:17" ht="15.95" customHeight="1" x14ac:dyDescent="0.2"/>
    <row r="153" spans="4:17" ht="15.95" customHeight="1" x14ac:dyDescent="0.2"/>
    <row r="154" spans="4:17" ht="15.95" customHeight="1" x14ac:dyDescent="0.2"/>
    <row r="155" spans="4:17" ht="15.95" customHeight="1" x14ac:dyDescent="0.2"/>
    <row r="156" spans="4:17" ht="15.95" customHeight="1" x14ac:dyDescent="0.2"/>
    <row r="157" spans="4:17" ht="15.95" customHeight="1" x14ac:dyDescent="0.2"/>
    <row r="158" spans="4:17" ht="15.95" customHeight="1" x14ac:dyDescent="0.2"/>
    <row r="159" spans="4:17" ht="15.95" customHeight="1" x14ac:dyDescent="0.2"/>
    <row r="160" spans="4:17"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sheetData>
  <phoneticPr fontId="0" type="noConversion"/>
  <pageMargins left="0.6692913385826772" right="0.47244094488188981" top="0.39370078740157483" bottom="0.6692913385826772" header="0" footer="0"/>
  <pageSetup paperSize="9" scale="96" fitToHeight="0" orientation="portrait" r:id="rId1"/>
  <headerFooter alignWithMargins="0"/>
  <rowBreaks count="3" manualBreakCount="3">
    <brk id="49" min="2" max="14" man="1"/>
    <brk id="85" min="2" max="14" man="1"/>
    <brk id="119" min="2" max="14" man="1"/>
  </rowBreaks>
  <ignoredErrors>
    <ignoredError sqref="I21 J21:O21 I35:O35"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W161"/>
  <sheetViews>
    <sheetView showGridLines="0" zoomScaleNormal="100" workbookViewId="0"/>
  </sheetViews>
  <sheetFormatPr baseColWidth="10" defaultRowHeight="12" x14ac:dyDescent="0.2"/>
  <cols>
    <col min="1" max="1" width="11.42578125" style="2" customWidth="1"/>
    <col min="2" max="2" width="5.7109375" style="2" customWidth="1"/>
    <col min="3" max="3" width="4.5703125" style="2" customWidth="1"/>
    <col min="4" max="4" width="25.140625" style="2" customWidth="1"/>
    <col min="5" max="6" width="7.140625" style="2" hidden="1" customWidth="1"/>
    <col min="7" max="7" width="7" style="2" hidden="1" customWidth="1"/>
    <col min="8" max="23" width="7" style="2" customWidth="1"/>
    <col min="24" max="16384" width="11.42578125" style="2"/>
  </cols>
  <sheetData>
    <row r="1" spans="2:16" ht="15.95" customHeight="1" x14ac:dyDescent="0.2">
      <c r="B1" s="1"/>
      <c r="C1" s="1"/>
      <c r="D1" s="1"/>
      <c r="E1" s="1"/>
      <c r="F1" s="1"/>
      <c r="G1" s="1"/>
      <c r="H1" s="1"/>
      <c r="I1" s="1"/>
      <c r="J1" s="1"/>
      <c r="K1" s="1"/>
      <c r="L1" s="1"/>
      <c r="M1" s="1"/>
      <c r="N1" s="1"/>
      <c r="O1" s="1"/>
      <c r="P1" s="1"/>
    </row>
    <row r="2" spans="2:16" ht="12" customHeight="1" x14ac:dyDescent="0.2">
      <c r="B2" s="1"/>
      <c r="C2" s="3"/>
      <c r="D2" s="3"/>
      <c r="E2" s="3"/>
      <c r="F2" s="3"/>
      <c r="G2" s="3"/>
      <c r="H2" s="3"/>
      <c r="I2" s="3"/>
      <c r="J2" s="3"/>
      <c r="K2" s="3"/>
      <c r="L2" s="3"/>
      <c r="M2" s="3"/>
      <c r="N2" s="3"/>
      <c r="O2" s="3"/>
      <c r="P2" s="1"/>
    </row>
    <row r="3" spans="2:16" ht="12" customHeight="1" x14ac:dyDescent="0.2">
      <c r="B3" s="1"/>
      <c r="C3" s="3"/>
      <c r="D3" s="3"/>
      <c r="E3" s="3"/>
      <c r="F3" s="3"/>
      <c r="G3" s="3"/>
      <c r="H3" s="3"/>
      <c r="I3" s="3"/>
      <c r="J3" s="3"/>
      <c r="K3" s="3"/>
      <c r="L3" s="3"/>
      <c r="M3" s="3"/>
      <c r="N3" s="3"/>
      <c r="O3" s="3"/>
      <c r="P3" s="1"/>
    </row>
    <row r="4" spans="2:16" ht="12" customHeight="1" x14ac:dyDescent="0.2">
      <c r="B4" s="1"/>
      <c r="C4" s="3"/>
      <c r="D4" s="3"/>
      <c r="E4" s="3"/>
      <c r="F4" s="3"/>
      <c r="G4" s="3"/>
      <c r="H4" s="3"/>
      <c r="I4" s="3"/>
      <c r="J4" s="3"/>
      <c r="K4" s="3"/>
      <c r="L4" s="3"/>
      <c r="M4" s="3"/>
      <c r="N4" s="3"/>
      <c r="O4" s="3"/>
      <c r="P4" s="1"/>
    </row>
    <row r="5" spans="2:16" ht="24" customHeight="1" x14ac:dyDescent="0.2"/>
    <row r="6" spans="2:16" ht="18" customHeight="1" x14ac:dyDescent="0.2">
      <c r="C6" s="8" t="s">
        <v>0</v>
      </c>
      <c r="D6" s="8"/>
      <c r="E6" s="8"/>
      <c r="F6" s="8"/>
    </row>
    <row r="7" spans="2:16" ht="18" customHeight="1" x14ac:dyDescent="0.2">
      <c r="C7" s="10" t="s">
        <v>1</v>
      </c>
      <c r="D7" s="10"/>
      <c r="E7" s="10"/>
      <c r="F7" s="10"/>
    </row>
    <row r="8" spans="2:16" ht="15.95" customHeight="1" x14ac:dyDescent="0.2">
      <c r="C8" s="10"/>
      <c r="D8" s="10"/>
      <c r="E8" s="10"/>
      <c r="F8" s="10"/>
    </row>
    <row r="9" spans="2:16" ht="15.95" customHeight="1" x14ac:dyDescent="0.2">
      <c r="C9" s="4" t="s">
        <v>191</v>
      </c>
      <c r="D9" s="4"/>
      <c r="E9" s="4"/>
    </row>
    <row r="10" spans="2:16" ht="6.95" customHeight="1" x14ac:dyDescent="0.2">
      <c r="C10" s="4"/>
      <c r="D10" s="74"/>
      <c r="E10" s="74"/>
      <c r="F10" s="4"/>
    </row>
    <row r="11" spans="2:16" ht="15.95" customHeight="1" x14ac:dyDescent="0.2"/>
    <row r="12" spans="2:16" ht="6.95" customHeight="1" x14ac:dyDescent="0.2"/>
    <row r="13" spans="2:16" ht="15.95" customHeight="1" x14ac:dyDescent="0.2">
      <c r="D13" s="193" t="s">
        <v>311</v>
      </c>
      <c r="E13" s="193"/>
    </row>
    <row r="14" spans="2:16" ht="6.95" customHeight="1" x14ac:dyDescent="0.2"/>
    <row r="15" spans="2:16" ht="26.25" customHeight="1" x14ac:dyDescent="0.2">
      <c r="D15" s="47" t="s">
        <v>182</v>
      </c>
      <c r="E15" s="47"/>
      <c r="F15" s="47"/>
      <c r="G15" s="47"/>
      <c r="H15" s="47" t="s">
        <v>181</v>
      </c>
    </row>
    <row r="16" spans="2:16" ht="15.95" customHeight="1" x14ac:dyDescent="0.2">
      <c r="D16" s="349" t="s">
        <v>177</v>
      </c>
      <c r="E16" s="526"/>
      <c r="F16" s="526"/>
      <c r="G16" s="526"/>
      <c r="H16" s="227">
        <v>7</v>
      </c>
    </row>
    <row r="17" spans="4:23" ht="15.95" customHeight="1" x14ac:dyDescent="0.2">
      <c r="D17" s="350" t="s">
        <v>178</v>
      </c>
      <c r="E17" s="350"/>
      <c r="F17" s="350"/>
      <c r="G17" s="350"/>
      <c r="H17" s="135">
        <v>5</v>
      </c>
    </row>
    <row r="18" spans="4:23" ht="15.95" customHeight="1" x14ac:dyDescent="0.2">
      <c r="D18" s="350" t="s">
        <v>179</v>
      </c>
      <c r="E18" s="350"/>
      <c r="F18" s="350"/>
      <c r="G18" s="350"/>
      <c r="H18" s="135">
        <v>24</v>
      </c>
    </row>
    <row r="19" spans="4:23" ht="15.95" customHeight="1" x14ac:dyDescent="0.2">
      <c r="D19" s="350" t="s">
        <v>180</v>
      </c>
      <c r="E19" s="350"/>
      <c r="F19" s="350"/>
      <c r="G19" s="350"/>
      <c r="H19" s="135">
        <v>2</v>
      </c>
    </row>
    <row r="20" spans="4:23" ht="15.95" customHeight="1" x14ac:dyDescent="0.2">
      <c r="D20" s="29" t="s">
        <v>14</v>
      </c>
      <c r="E20" s="29"/>
      <c r="F20" s="29"/>
      <c r="G20" s="29"/>
      <c r="H20" s="64">
        <f>SUM(H16:H19)</f>
        <v>38</v>
      </c>
    </row>
    <row r="21" spans="4:23" ht="15.95" customHeight="1" x14ac:dyDescent="0.2">
      <c r="D21" s="68" t="s">
        <v>95</v>
      </c>
      <c r="E21" s="68"/>
    </row>
    <row r="22" spans="4:23" ht="15.95" customHeight="1" x14ac:dyDescent="0.2"/>
    <row r="23" spans="4:23" ht="15.95" customHeight="1" x14ac:dyDescent="0.2">
      <c r="D23" s="193" t="s">
        <v>312</v>
      </c>
      <c r="E23" s="193"/>
    </row>
    <row r="24" spans="4:23" ht="6.95" customHeight="1" x14ac:dyDescent="0.2"/>
    <row r="25" spans="4:23" ht="26.25" customHeight="1" x14ac:dyDescent="0.2">
      <c r="D25" s="47" t="s">
        <v>182</v>
      </c>
      <c r="E25" s="47">
        <v>2005</v>
      </c>
      <c r="F25" s="47">
        <v>2006</v>
      </c>
      <c r="G25" s="47">
        <v>2007</v>
      </c>
      <c r="H25" s="47">
        <v>2008</v>
      </c>
      <c r="I25" s="47">
        <v>2009</v>
      </c>
      <c r="J25" s="47">
        <v>2010</v>
      </c>
      <c r="K25" s="47">
        <v>2011</v>
      </c>
      <c r="L25" s="47">
        <v>2012</v>
      </c>
      <c r="M25" s="47">
        <v>2013</v>
      </c>
      <c r="N25" s="47">
        <v>2014</v>
      </c>
      <c r="O25" s="47">
        <v>2015</v>
      </c>
      <c r="P25" s="47">
        <v>2016</v>
      </c>
      <c r="Q25" s="47">
        <v>2017</v>
      </c>
      <c r="R25" s="47">
        <v>2018</v>
      </c>
      <c r="S25" s="47">
        <v>2019</v>
      </c>
      <c r="T25" s="47">
        <v>2020</v>
      </c>
      <c r="U25" s="47">
        <v>2021</v>
      </c>
      <c r="V25" s="47">
        <v>2022</v>
      </c>
      <c r="W25" s="47">
        <v>2023</v>
      </c>
    </row>
    <row r="26" spans="4:23" ht="15.95" customHeight="1" x14ac:dyDescent="0.2">
      <c r="D26" s="349" t="s">
        <v>177</v>
      </c>
      <c r="E26" s="227">
        <v>2</v>
      </c>
      <c r="F26" s="227">
        <v>1</v>
      </c>
      <c r="G26" s="227">
        <v>5</v>
      </c>
      <c r="H26" s="227">
        <v>1</v>
      </c>
      <c r="I26" s="227">
        <v>11</v>
      </c>
      <c r="J26" s="227">
        <v>2</v>
      </c>
      <c r="K26" s="227">
        <v>3</v>
      </c>
      <c r="L26" s="227">
        <v>13</v>
      </c>
      <c r="M26" s="227">
        <v>4</v>
      </c>
      <c r="N26" s="227">
        <v>4</v>
      </c>
      <c r="O26" s="227">
        <v>2</v>
      </c>
      <c r="P26" s="227">
        <v>2</v>
      </c>
      <c r="Q26" s="227">
        <v>0</v>
      </c>
      <c r="R26" s="227">
        <v>1</v>
      </c>
      <c r="S26" s="227">
        <v>6</v>
      </c>
      <c r="T26" s="227">
        <v>8</v>
      </c>
      <c r="U26" s="227">
        <v>6</v>
      </c>
      <c r="V26" s="227">
        <v>43</v>
      </c>
      <c r="W26" s="227">
        <v>7</v>
      </c>
    </row>
    <row r="27" spans="4:23" ht="15.95" customHeight="1" x14ac:dyDescent="0.2">
      <c r="D27" s="350" t="s">
        <v>178</v>
      </c>
      <c r="E27" s="135">
        <v>0</v>
      </c>
      <c r="F27" s="135">
        <v>0</v>
      </c>
      <c r="G27" s="135">
        <v>1</v>
      </c>
      <c r="H27" s="135">
        <v>0</v>
      </c>
      <c r="I27" s="135">
        <v>0</v>
      </c>
      <c r="J27" s="135">
        <v>0</v>
      </c>
      <c r="K27" s="135">
        <v>1</v>
      </c>
      <c r="L27" s="135">
        <v>0</v>
      </c>
      <c r="M27" s="135">
        <v>3</v>
      </c>
      <c r="N27" s="135">
        <v>0</v>
      </c>
      <c r="O27" s="135">
        <v>0</v>
      </c>
      <c r="P27" s="135">
        <v>0</v>
      </c>
      <c r="Q27" s="135">
        <v>0</v>
      </c>
      <c r="R27" s="135">
        <v>1</v>
      </c>
      <c r="S27" s="135">
        <v>0</v>
      </c>
      <c r="T27" s="135">
        <v>1</v>
      </c>
      <c r="U27" s="135">
        <v>3</v>
      </c>
      <c r="V27" s="135">
        <v>19</v>
      </c>
      <c r="W27" s="135">
        <v>5</v>
      </c>
    </row>
    <row r="28" spans="4:23" ht="15.95" customHeight="1" x14ac:dyDescent="0.2">
      <c r="D28" s="350" t="s">
        <v>179</v>
      </c>
      <c r="E28" s="135">
        <v>1</v>
      </c>
      <c r="F28" s="135">
        <v>16</v>
      </c>
      <c r="G28" s="135">
        <v>8</v>
      </c>
      <c r="H28" s="135">
        <v>21</v>
      </c>
      <c r="I28" s="135">
        <v>21</v>
      </c>
      <c r="J28" s="135">
        <v>11</v>
      </c>
      <c r="K28" s="135">
        <v>6</v>
      </c>
      <c r="L28" s="135">
        <v>6</v>
      </c>
      <c r="M28" s="135">
        <v>10</v>
      </c>
      <c r="N28" s="135">
        <v>5</v>
      </c>
      <c r="O28" s="135">
        <v>3</v>
      </c>
      <c r="P28" s="135">
        <v>3</v>
      </c>
      <c r="Q28" s="135">
        <v>1</v>
      </c>
      <c r="R28" s="135">
        <v>9</v>
      </c>
      <c r="S28" s="135">
        <v>17</v>
      </c>
      <c r="T28" s="135">
        <v>7</v>
      </c>
      <c r="U28" s="135">
        <v>6</v>
      </c>
      <c r="V28" s="135">
        <v>43</v>
      </c>
      <c r="W28" s="135">
        <v>24</v>
      </c>
    </row>
    <row r="29" spans="4:23" ht="15.95" customHeight="1" x14ac:dyDescent="0.2">
      <c r="D29" s="350" t="s">
        <v>180</v>
      </c>
      <c r="E29" s="135">
        <v>0</v>
      </c>
      <c r="F29" s="135">
        <v>4</v>
      </c>
      <c r="G29" s="135">
        <v>2</v>
      </c>
      <c r="H29" s="135">
        <v>2</v>
      </c>
      <c r="I29" s="135">
        <v>0</v>
      </c>
      <c r="J29" s="135">
        <v>2</v>
      </c>
      <c r="K29" s="135">
        <v>9</v>
      </c>
      <c r="L29" s="135">
        <v>19</v>
      </c>
      <c r="M29" s="135">
        <v>21</v>
      </c>
      <c r="N29" s="135">
        <v>6</v>
      </c>
      <c r="O29" s="135">
        <v>6</v>
      </c>
      <c r="P29" s="135">
        <v>5</v>
      </c>
      <c r="Q29" s="135">
        <v>0</v>
      </c>
      <c r="R29" s="135">
        <v>2</v>
      </c>
      <c r="S29" s="135">
        <v>12</v>
      </c>
      <c r="T29" s="135">
        <v>1</v>
      </c>
      <c r="U29" s="135">
        <v>0</v>
      </c>
      <c r="V29" s="135">
        <v>0</v>
      </c>
      <c r="W29" s="135">
        <v>2</v>
      </c>
    </row>
    <row r="30" spans="4:23" ht="15.95" customHeight="1" x14ac:dyDescent="0.2">
      <c r="D30" s="29" t="s">
        <v>14</v>
      </c>
      <c r="E30" s="64">
        <f t="shared" ref="E30:U30" si="0">SUM(E26:E29)</f>
        <v>3</v>
      </c>
      <c r="F30" s="64">
        <f t="shared" si="0"/>
        <v>21</v>
      </c>
      <c r="G30" s="64">
        <f t="shared" si="0"/>
        <v>16</v>
      </c>
      <c r="H30" s="64">
        <f t="shared" si="0"/>
        <v>24</v>
      </c>
      <c r="I30" s="64">
        <f t="shared" si="0"/>
        <v>32</v>
      </c>
      <c r="J30" s="64">
        <f t="shared" si="0"/>
        <v>15</v>
      </c>
      <c r="K30" s="64">
        <f t="shared" si="0"/>
        <v>19</v>
      </c>
      <c r="L30" s="64">
        <f t="shared" si="0"/>
        <v>38</v>
      </c>
      <c r="M30" s="64">
        <f t="shared" si="0"/>
        <v>38</v>
      </c>
      <c r="N30" s="64">
        <f t="shared" si="0"/>
        <v>15</v>
      </c>
      <c r="O30" s="64">
        <f t="shared" si="0"/>
        <v>11</v>
      </c>
      <c r="P30" s="64">
        <f t="shared" si="0"/>
        <v>10</v>
      </c>
      <c r="Q30" s="64">
        <f t="shared" si="0"/>
        <v>1</v>
      </c>
      <c r="R30" s="64">
        <f t="shared" si="0"/>
        <v>13</v>
      </c>
      <c r="S30" s="64">
        <f t="shared" si="0"/>
        <v>35</v>
      </c>
      <c r="T30" s="64">
        <f t="shared" si="0"/>
        <v>17</v>
      </c>
      <c r="U30" s="64">
        <f t="shared" si="0"/>
        <v>15</v>
      </c>
      <c r="V30" s="64">
        <f t="shared" ref="V30:W30" si="1">SUM(V26:V29)</f>
        <v>105</v>
      </c>
      <c r="W30" s="64">
        <f t="shared" si="1"/>
        <v>38</v>
      </c>
    </row>
    <row r="31" spans="4:23" ht="15.95" customHeight="1" x14ac:dyDescent="0.2">
      <c r="D31" s="68" t="s">
        <v>95</v>
      </c>
      <c r="E31" s="68"/>
    </row>
    <row r="32" spans="4:23" ht="15.95" customHeight="1" x14ac:dyDescent="0.2"/>
    <row r="33" spans="4:12" ht="15.95" customHeight="1" x14ac:dyDescent="0.2"/>
    <row r="34" spans="4:12" ht="6.95" customHeight="1" x14ac:dyDescent="0.2"/>
    <row r="35" spans="4:12" ht="34.5" customHeight="1" x14ac:dyDescent="0.2">
      <c r="D35" s="430"/>
      <c r="E35" s="431"/>
      <c r="F35" s="431"/>
      <c r="G35" s="431"/>
      <c r="H35" s="431"/>
      <c r="I35" s="70" t="s">
        <v>186</v>
      </c>
      <c r="J35" s="70" t="s">
        <v>249</v>
      </c>
      <c r="K35" s="70" t="s">
        <v>187</v>
      </c>
      <c r="L35" s="70" t="s">
        <v>257</v>
      </c>
    </row>
    <row r="36" spans="4:12" ht="28.5" customHeight="1" x14ac:dyDescent="0.2">
      <c r="D36" s="581" t="s">
        <v>183</v>
      </c>
      <c r="E36" s="582"/>
      <c r="F36" s="582"/>
      <c r="G36" s="582"/>
      <c r="H36" s="583"/>
      <c r="I36" s="198">
        <v>0</v>
      </c>
      <c r="J36" s="227">
        <v>1</v>
      </c>
      <c r="K36" s="227">
        <v>1</v>
      </c>
      <c r="L36" s="227">
        <v>1</v>
      </c>
    </row>
    <row r="37" spans="4:12" ht="28.5" customHeight="1" x14ac:dyDescent="0.2">
      <c r="D37" s="584" t="s">
        <v>184</v>
      </c>
      <c r="E37" s="585"/>
      <c r="F37" s="585"/>
      <c r="G37" s="585"/>
      <c r="H37" s="586"/>
      <c r="I37" s="135">
        <v>0</v>
      </c>
      <c r="J37" s="135">
        <v>0</v>
      </c>
      <c r="K37" s="135">
        <v>0</v>
      </c>
      <c r="L37" s="135">
        <v>0</v>
      </c>
    </row>
    <row r="38" spans="4:12" ht="19.5" customHeight="1" x14ac:dyDescent="0.2">
      <c r="D38" s="587" t="s">
        <v>185</v>
      </c>
      <c r="E38" s="588"/>
      <c r="F38" s="588"/>
      <c r="G38" s="588"/>
      <c r="H38" s="589"/>
      <c r="I38" s="135">
        <v>0</v>
      </c>
      <c r="J38" s="135">
        <v>0</v>
      </c>
      <c r="K38" s="135">
        <v>1</v>
      </c>
      <c r="L38" s="135">
        <v>1</v>
      </c>
    </row>
    <row r="39" spans="4:12" ht="15.95" customHeight="1" x14ac:dyDescent="0.2">
      <c r="D39" s="432"/>
      <c r="E39" s="527"/>
      <c r="F39" s="527"/>
      <c r="G39" s="527"/>
      <c r="H39" s="433" t="s">
        <v>14</v>
      </c>
      <c r="I39" s="216">
        <f>SUM(I36:I38)</f>
        <v>0</v>
      </c>
      <c r="J39" s="64">
        <f>SUM(J36:J38)</f>
        <v>1</v>
      </c>
      <c r="K39" s="64">
        <f>SUM(K36:K38)</f>
        <v>2</v>
      </c>
      <c r="L39" s="64">
        <f>SUM(L36:L38)</f>
        <v>2</v>
      </c>
    </row>
    <row r="40" spans="4:12" ht="15.95" customHeight="1" x14ac:dyDescent="0.2">
      <c r="D40" s="68" t="s">
        <v>95</v>
      </c>
      <c r="E40" s="68"/>
    </row>
    <row r="41" spans="4:12" ht="15.95" customHeight="1" x14ac:dyDescent="0.2"/>
    <row r="42" spans="4:12" ht="15.95" customHeight="1" x14ac:dyDescent="0.2"/>
    <row r="43" spans="4:12" ht="15.95" customHeight="1" x14ac:dyDescent="0.2"/>
    <row r="44" spans="4:12" ht="15.95" customHeight="1" x14ac:dyDescent="0.2"/>
    <row r="45" spans="4:12" ht="15.95" customHeight="1" x14ac:dyDescent="0.2"/>
    <row r="46" spans="4:12" ht="15.95" customHeight="1" x14ac:dyDescent="0.2"/>
    <row r="47" spans="4:12" ht="15.95" customHeight="1" x14ac:dyDescent="0.2"/>
    <row r="48" spans="4:12"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sheetData>
  <mergeCells count="3">
    <mergeCell ref="D36:H36"/>
    <mergeCell ref="D37:H37"/>
    <mergeCell ref="D38:H38"/>
  </mergeCells>
  <pageMargins left="0.39370078740157483" right="0.6692913385826772" top="0.6692913385826772" bottom="0.47244094488188981" header="0" footer="0"/>
  <pageSetup paperSize="9" scale="96" fitToHeight="0" orientation="landscape" r:id="rId1"/>
  <headerFooter alignWithMargins="0"/>
  <rowBreaks count="2" manualBreakCount="2">
    <brk id="10" min="2" max="9" man="1"/>
    <brk id="32" min="2" max="22" man="1"/>
  </rowBreaks>
  <ignoredErrors>
    <ignoredError sqref="H30:W30"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07"/>
  <sheetViews>
    <sheetView showGridLines="0" zoomScaleNormal="100" workbookViewId="0"/>
  </sheetViews>
  <sheetFormatPr baseColWidth="10" defaultColWidth="9.140625" defaultRowHeight="12" x14ac:dyDescent="0.2"/>
  <cols>
    <col min="1" max="1" width="11.42578125" style="144" customWidth="1"/>
    <col min="2" max="2" width="5.7109375" style="144" customWidth="1"/>
    <col min="3" max="3" width="4.7109375" style="144" customWidth="1"/>
    <col min="4" max="5" width="9.85546875" style="144" customWidth="1"/>
    <col min="6" max="6" width="9" style="144" customWidth="1"/>
    <col min="7" max="9" width="8.42578125" style="144" hidden="1" customWidth="1"/>
    <col min="10" max="13" width="8.7109375" style="144" hidden="1" customWidth="1"/>
    <col min="14" max="24" width="8.7109375" style="144" customWidth="1"/>
    <col min="25" max="16384" width="9.140625" style="144"/>
  </cols>
  <sheetData>
    <row r="1" spans="2:12" ht="15.95" customHeight="1" x14ac:dyDescent="0.2">
      <c r="B1" s="143"/>
      <c r="C1" s="143"/>
      <c r="D1" s="143"/>
      <c r="E1" s="143"/>
      <c r="F1" s="143"/>
      <c r="G1" s="143"/>
      <c r="H1" s="143"/>
      <c r="I1" s="143"/>
      <c r="J1" s="143"/>
      <c r="K1" s="143"/>
      <c r="L1" s="143"/>
    </row>
    <row r="2" spans="2:12" ht="12" customHeight="1" x14ac:dyDescent="0.2">
      <c r="B2" s="143"/>
      <c r="C2" s="145"/>
      <c r="D2" s="145"/>
      <c r="E2" s="145"/>
      <c r="F2" s="145"/>
      <c r="G2" s="145"/>
      <c r="H2" s="145"/>
      <c r="I2" s="145"/>
      <c r="J2" s="145"/>
      <c r="K2" s="145"/>
      <c r="L2" s="145"/>
    </row>
    <row r="3" spans="2:12" ht="12" customHeight="1" x14ac:dyDescent="0.2">
      <c r="B3" s="143"/>
      <c r="C3" s="145"/>
      <c r="D3" s="145"/>
      <c r="E3" s="145"/>
      <c r="F3" s="145"/>
      <c r="G3" s="145"/>
      <c r="H3" s="145"/>
      <c r="I3" s="145"/>
      <c r="J3" s="145"/>
      <c r="K3" s="145"/>
      <c r="L3" s="145"/>
    </row>
    <row r="4" spans="2:12" ht="12" customHeight="1" x14ac:dyDescent="0.2">
      <c r="B4" s="143"/>
      <c r="C4" s="145"/>
      <c r="D4" s="145"/>
      <c r="E4" s="145"/>
      <c r="F4" s="145"/>
      <c r="G4" s="145"/>
      <c r="H4" s="145"/>
      <c r="I4" s="145"/>
      <c r="J4" s="145"/>
      <c r="K4" s="145"/>
      <c r="L4" s="145"/>
    </row>
    <row r="5" spans="2:12" ht="24" customHeight="1" x14ac:dyDescent="0.2"/>
    <row r="6" spans="2:12" ht="15.95" customHeight="1" x14ac:dyDescent="0.2">
      <c r="C6" s="8" t="s">
        <v>0</v>
      </c>
    </row>
    <row r="7" spans="2:12" ht="15.95" customHeight="1" x14ac:dyDescent="0.2">
      <c r="C7" s="10" t="s">
        <v>169</v>
      </c>
    </row>
    <row r="8" spans="2:12" ht="15.95" customHeight="1" x14ac:dyDescent="0.2"/>
    <row r="9" spans="2:12" ht="15.95" customHeight="1" x14ac:dyDescent="0.2"/>
    <row r="10" spans="2:12" ht="15.95" customHeight="1" x14ac:dyDescent="0.2"/>
    <row r="11" spans="2:12" ht="15.95" customHeight="1" x14ac:dyDescent="0.2"/>
    <row r="12" spans="2:12" ht="15.95" customHeight="1" x14ac:dyDescent="0.2"/>
    <row r="13" spans="2:12" ht="6.95" customHeight="1" x14ac:dyDescent="0.2"/>
    <row r="14" spans="2:12" ht="6.75" customHeight="1" x14ac:dyDescent="0.2">
      <c r="C14" s="146"/>
    </row>
    <row r="15" spans="2:12" ht="15.95" customHeight="1" x14ac:dyDescent="0.2">
      <c r="C15" s="4" t="s">
        <v>162</v>
      </c>
    </row>
    <row r="16" spans="2:12" ht="6.95" customHeight="1" x14ac:dyDescent="0.2">
      <c r="C16" s="146"/>
    </row>
    <row r="17" spans="2:25" ht="15.95" customHeight="1" x14ac:dyDescent="0.2"/>
    <row r="18" spans="2:25" ht="6.95" customHeight="1" x14ac:dyDescent="0.2"/>
    <row r="19" spans="2:25" ht="15.95" customHeight="1" x14ac:dyDescent="0.2">
      <c r="D19" s="99" t="s">
        <v>335</v>
      </c>
      <c r="L19" s="158"/>
    </row>
    <row r="20" spans="2:25" ht="6.95" customHeight="1" x14ac:dyDescent="0.2">
      <c r="D20" s="99"/>
    </row>
    <row r="21" spans="2:25" ht="15.95" customHeight="1" x14ac:dyDescent="0.2">
      <c r="D21" s="147" t="s">
        <v>123</v>
      </c>
      <c r="E21" s="148"/>
      <c r="F21" s="148"/>
      <c r="G21" s="148"/>
      <c r="H21" s="148"/>
      <c r="I21" s="149"/>
      <c r="J21" s="150"/>
      <c r="K21" s="151"/>
      <c r="L21" s="151"/>
      <c r="M21" s="148"/>
      <c r="N21" s="152"/>
      <c r="O21" s="152"/>
      <c r="P21" s="152"/>
      <c r="Q21" s="153"/>
      <c r="R21" s="153"/>
      <c r="S21" s="153"/>
      <c r="T21" s="153"/>
      <c r="U21" s="153"/>
      <c r="V21" s="153"/>
      <c r="W21" s="153"/>
      <c r="X21" s="153"/>
      <c r="Y21" s="153"/>
    </row>
    <row r="22" spans="2:25" ht="15.95" customHeight="1" x14ac:dyDescent="0.2">
      <c r="D22" s="154" t="s">
        <v>124</v>
      </c>
      <c r="E22" s="155"/>
      <c r="F22" s="156"/>
      <c r="G22" s="157">
        <v>2005</v>
      </c>
      <c r="H22" s="157">
        <v>2006</v>
      </c>
      <c r="I22" s="157">
        <v>2007</v>
      </c>
      <c r="J22" s="157">
        <v>2008</v>
      </c>
      <c r="K22" s="157">
        <v>2009</v>
      </c>
      <c r="L22" s="157">
        <v>2010</v>
      </c>
      <c r="M22" s="157">
        <v>2011</v>
      </c>
      <c r="N22" s="157">
        <v>2012</v>
      </c>
      <c r="O22" s="157">
        <v>2013</v>
      </c>
      <c r="P22" s="157">
        <v>2014</v>
      </c>
      <c r="Q22" s="157">
        <v>2015</v>
      </c>
      <c r="R22" s="157">
        <v>2016</v>
      </c>
      <c r="S22" s="157">
        <v>2017</v>
      </c>
      <c r="T22" s="157">
        <v>2018</v>
      </c>
      <c r="U22" s="157">
        <v>2019</v>
      </c>
      <c r="V22" s="157">
        <v>2020</v>
      </c>
      <c r="W22" s="157">
        <v>2021</v>
      </c>
      <c r="X22" s="157">
        <v>2022</v>
      </c>
      <c r="Y22" s="157">
        <v>2023</v>
      </c>
    </row>
    <row r="23" spans="2:25" ht="15.95" customHeight="1" x14ac:dyDescent="0.2">
      <c r="B23" s="158"/>
      <c r="D23" s="159" t="s">
        <v>125</v>
      </c>
      <c r="E23" s="160"/>
      <c r="F23" s="161"/>
      <c r="G23" s="162">
        <v>214</v>
      </c>
      <c r="H23" s="162">
        <v>272</v>
      </c>
      <c r="I23" s="162">
        <v>330</v>
      </c>
      <c r="J23" s="162">
        <v>370</v>
      </c>
      <c r="K23" s="162">
        <v>330</v>
      </c>
      <c r="L23" s="162">
        <v>336</v>
      </c>
      <c r="M23" s="162">
        <v>312</v>
      </c>
      <c r="N23" s="162">
        <v>302</v>
      </c>
      <c r="O23" s="162">
        <v>339</v>
      </c>
      <c r="P23" s="162">
        <v>353</v>
      </c>
      <c r="Q23" s="162">
        <v>336</v>
      </c>
      <c r="R23" s="162">
        <v>318</v>
      </c>
      <c r="S23" s="162">
        <v>319</v>
      </c>
      <c r="T23" s="162">
        <v>347</v>
      </c>
      <c r="U23" s="162">
        <v>373</v>
      </c>
      <c r="V23" s="162">
        <v>333</v>
      </c>
      <c r="W23" s="162">
        <v>314</v>
      </c>
      <c r="X23" s="162">
        <v>285</v>
      </c>
      <c r="Y23" s="162">
        <v>286</v>
      </c>
    </row>
    <row r="24" spans="2:25" ht="15.95" customHeight="1" x14ac:dyDescent="0.2">
      <c r="D24" s="163" t="s">
        <v>126</v>
      </c>
      <c r="E24" s="164"/>
      <c r="F24" s="165"/>
      <c r="G24" s="166">
        <v>277</v>
      </c>
      <c r="H24" s="166">
        <v>340</v>
      </c>
      <c r="I24" s="166">
        <v>421</v>
      </c>
      <c r="J24" s="166">
        <v>477</v>
      </c>
      <c r="K24" s="166">
        <v>420</v>
      </c>
      <c r="L24" s="166">
        <v>435</v>
      </c>
      <c r="M24" s="166">
        <v>386</v>
      </c>
      <c r="N24" s="166">
        <v>383</v>
      </c>
      <c r="O24" s="166">
        <v>418</v>
      </c>
      <c r="P24" s="166">
        <v>432</v>
      </c>
      <c r="Q24" s="166">
        <v>423</v>
      </c>
      <c r="R24" s="166">
        <v>390</v>
      </c>
      <c r="S24" s="166">
        <v>403</v>
      </c>
      <c r="T24" s="166">
        <v>445</v>
      </c>
      <c r="U24" s="166">
        <v>497</v>
      </c>
      <c r="V24" s="166">
        <v>455</v>
      </c>
      <c r="W24" s="166">
        <v>421</v>
      </c>
      <c r="X24" s="166">
        <v>381</v>
      </c>
      <c r="Y24" s="166">
        <v>384</v>
      </c>
    </row>
    <row r="25" spans="2:25" ht="15.95" customHeight="1" x14ac:dyDescent="0.2">
      <c r="D25" s="167" t="s">
        <v>127</v>
      </c>
      <c r="E25" s="155"/>
      <c r="F25" s="156"/>
      <c r="G25" s="157">
        <v>2005</v>
      </c>
      <c r="H25" s="157">
        <v>2006</v>
      </c>
      <c r="I25" s="157">
        <v>2007</v>
      </c>
      <c r="J25" s="157">
        <v>2008</v>
      </c>
      <c r="K25" s="157">
        <v>2009</v>
      </c>
      <c r="L25" s="157">
        <v>2010</v>
      </c>
      <c r="M25" s="157">
        <v>2011</v>
      </c>
      <c r="N25" s="157">
        <v>2012</v>
      </c>
      <c r="O25" s="157">
        <v>2013</v>
      </c>
      <c r="P25" s="157">
        <v>2014</v>
      </c>
      <c r="Q25" s="157">
        <v>2015</v>
      </c>
      <c r="R25" s="157">
        <v>2016</v>
      </c>
      <c r="S25" s="157">
        <v>2017</v>
      </c>
      <c r="T25" s="157">
        <v>2018</v>
      </c>
      <c r="U25" s="157">
        <v>2019</v>
      </c>
      <c r="V25" s="157">
        <v>2020</v>
      </c>
      <c r="W25" s="157">
        <v>2021</v>
      </c>
      <c r="X25" s="157">
        <v>2022</v>
      </c>
      <c r="Y25" s="157">
        <v>2023</v>
      </c>
    </row>
    <row r="26" spans="2:25" ht="15.95" customHeight="1" x14ac:dyDescent="0.2">
      <c r="D26" s="168" t="s">
        <v>128</v>
      </c>
      <c r="E26" s="169"/>
      <c r="F26" s="170"/>
      <c r="G26" s="171">
        <v>18</v>
      </c>
      <c r="H26" s="171">
        <v>63</v>
      </c>
      <c r="I26" s="171">
        <v>113</v>
      </c>
      <c r="J26" s="171">
        <v>143</v>
      </c>
      <c r="K26" s="171">
        <v>146</v>
      </c>
      <c r="L26" s="171">
        <v>151</v>
      </c>
      <c r="M26" s="171">
        <v>126</v>
      </c>
      <c r="N26" s="171">
        <v>127</v>
      </c>
      <c r="O26" s="171">
        <v>119</v>
      </c>
      <c r="P26" s="171">
        <v>141</v>
      </c>
      <c r="Q26" s="171">
        <v>119</v>
      </c>
      <c r="R26" s="171">
        <v>101</v>
      </c>
      <c r="S26" s="171">
        <v>98</v>
      </c>
      <c r="T26" s="171">
        <v>127</v>
      </c>
      <c r="U26" s="171">
        <v>151</v>
      </c>
      <c r="V26" s="171">
        <v>114</v>
      </c>
      <c r="W26" s="171">
        <v>100</v>
      </c>
      <c r="X26" s="171">
        <v>92</v>
      </c>
      <c r="Y26" s="171">
        <v>86</v>
      </c>
    </row>
    <row r="27" spans="2:25" ht="15.95" customHeight="1" x14ac:dyDescent="0.2">
      <c r="D27" s="172" t="s">
        <v>126</v>
      </c>
      <c r="E27" s="173"/>
      <c r="F27" s="174"/>
      <c r="G27" s="175">
        <v>21</v>
      </c>
      <c r="H27" s="175">
        <v>83</v>
      </c>
      <c r="I27" s="175">
        <v>145</v>
      </c>
      <c r="J27" s="175">
        <v>187</v>
      </c>
      <c r="K27" s="175">
        <v>199</v>
      </c>
      <c r="L27" s="175">
        <v>214</v>
      </c>
      <c r="M27" s="175">
        <v>180</v>
      </c>
      <c r="N27" s="175">
        <v>181</v>
      </c>
      <c r="O27" s="175">
        <v>161</v>
      </c>
      <c r="P27" s="175">
        <v>178</v>
      </c>
      <c r="Q27" s="175">
        <v>168</v>
      </c>
      <c r="R27" s="175">
        <v>132</v>
      </c>
      <c r="S27" s="175">
        <v>139</v>
      </c>
      <c r="T27" s="175">
        <v>181</v>
      </c>
      <c r="U27" s="175">
        <v>190</v>
      </c>
      <c r="V27" s="175">
        <v>163</v>
      </c>
      <c r="W27" s="175">
        <v>141</v>
      </c>
      <c r="X27" s="175">
        <v>129</v>
      </c>
      <c r="Y27" s="175">
        <v>123</v>
      </c>
    </row>
    <row r="28" spans="2:25" ht="15.95" customHeight="1" x14ac:dyDescent="0.2">
      <c r="D28" s="176"/>
      <c r="E28" s="177"/>
      <c r="F28" s="178" t="s">
        <v>129</v>
      </c>
      <c r="G28" s="179">
        <v>7.5800000000000006E-2</v>
      </c>
      <c r="H28" s="179">
        <v>0.24410000000000001</v>
      </c>
      <c r="I28" s="179">
        <v>0.34439999999999998</v>
      </c>
      <c r="J28" s="179">
        <v>0.39200000000000002</v>
      </c>
      <c r="K28" s="179">
        <v>0.4738</v>
      </c>
      <c r="L28" s="179">
        <v>0.49199999999999999</v>
      </c>
      <c r="M28" s="179">
        <v>0.46629999999999999</v>
      </c>
      <c r="N28" s="179">
        <v>0.47260000000000002</v>
      </c>
      <c r="O28" s="179">
        <v>0.38519999999999999</v>
      </c>
      <c r="P28" s="179">
        <v>0.41199999999999998</v>
      </c>
      <c r="Q28" s="179">
        <v>0.39700000000000002</v>
      </c>
      <c r="R28" s="179">
        <v>0.33800000000000002</v>
      </c>
      <c r="S28" s="179">
        <v>0.34499999999999997</v>
      </c>
      <c r="T28" s="179">
        <v>0.40670000000000001</v>
      </c>
      <c r="U28" s="179">
        <v>0.38219999999999998</v>
      </c>
      <c r="V28" s="179">
        <v>0.35820000000000002</v>
      </c>
      <c r="W28" s="179">
        <v>0.33500000000000002</v>
      </c>
      <c r="X28" s="179">
        <v>0.33900000000000002</v>
      </c>
      <c r="Y28" s="179">
        <v>0.32</v>
      </c>
    </row>
    <row r="29" spans="2:25" ht="15.95" customHeight="1" x14ac:dyDescent="0.2">
      <c r="D29" s="180" t="s">
        <v>348</v>
      </c>
      <c r="E29" s="143"/>
      <c r="F29" s="143"/>
      <c r="G29" s="181"/>
      <c r="H29" s="181"/>
      <c r="I29" s="181"/>
      <c r="J29" s="181"/>
      <c r="K29" s="181"/>
      <c r="L29" s="181"/>
      <c r="M29" s="181"/>
      <c r="N29" s="181"/>
      <c r="Q29" s="158"/>
      <c r="R29" s="158"/>
      <c r="S29" s="158"/>
      <c r="T29" s="158"/>
      <c r="U29" s="158"/>
      <c r="V29" s="158"/>
      <c r="W29" s="158"/>
      <c r="X29" s="158"/>
    </row>
    <row r="30" spans="2:25" ht="15.95" customHeight="1" x14ac:dyDescent="0.2">
      <c r="D30" s="182"/>
      <c r="E30" s="143"/>
      <c r="F30" s="143"/>
      <c r="G30" s="181"/>
      <c r="H30" s="181"/>
      <c r="I30" s="181"/>
      <c r="J30" s="181"/>
      <c r="K30" s="181"/>
      <c r="L30" s="181"/>
      <c r="M30" s="181"/>
      <c r="N30" s="181"/>
      <c r="O30" s="158"/>
    </row>
    <row r="31" spans="2:25" ht="15.95" customHeight="1" x14ac:dyDescent="0.2">
      <c r="D31" s="99" t="s">
        <v>330</v>
      </c>
    </row>
    <row r="32" spans="2:25" ht="6.95" customHeight="1" x14ac:dyDescent="0.2">
      <c r="D32" s="99"/>
    </row>
    <row r="33" spans="2:18" ht="15.95" customHeight="1" x14ac:dyDescent="0.2">
      <c r="D33" s="147" t="s">
        <v>123</v>
      </c>
      <c r="E33" s="148"/>
      <c r="F33" s="148"/>
      <c r="G33" s="148"/>
      <c r="H33" s="148"/>
      <c r="I33" s="148"/>
      <c r="J33" s="183"/>
      <c r="K33" s="205"/>
      <c r="L33" s="205"/>
      <c r="M33" s="205"/>
      <c r="N33" s="184"/>
      <c r="O33" s="152"/>
      <c r="P33" s="153"/>
    </row>
    <row r="34" spans="2:18" ht="15.95" customHeight="1" x14ac:dyDescent="0.2">
      <c r="D34" s="154" t="s">
        <v>124</v>
      </c>
      <c r="E34" s="155"/>
      <c r="F34" s="155"/>
      <c r="G34" s="155"/>
      <c r="H34" s="155"/>
      <c r="I34" s="155"/>
      <c r="J34" s="155"/>
      <c r="K34" s="155"/>
      <c r="L34" s="155"/>
      <c r="M34" s="155"/>
      <c r="N34" s="157" t="s">
        <v>8</v>
      </c>
      <c r="O34" s="185" t="s">
        <v>130</v>
      </c>
      <c r="P34" s="185" t="s">
        <v>131</v>
      </c>
    </row>
    <row r="35" spans="2:18" ht="15.95" customHeight="1" x14ac:dyDescent="0.2">
      <c r="B35" s="158"/>
      <c r="D35" s="186" t="s">
        <v>125</v>
      </c>
      <c r="E35" s="143"/>
      <c r="F35" s="143"/>
      <c r="G35" s="143"/>
      <c r="H35" s="143"/>
      <c r="I35" s="143"/>
      <c r="J35" s="143"/>
      <c r="K35" s="143"/>
      <c r="L35" s="143"/>
      <c r="M35" s="143"/>
      <c r="N35" s="188">
        <v>286</v>
      </c>
      <c r="O35" s="188">
        <v>89</v>
      </c>
      <c r="P35" s="188">
        <v>197</v>
      </c>
      <c r="R35" s="158"/>
    </row>
    <row r="36" spans="2:18" ht="15.95" customHeight="1" x14ac:dyDescent="0.2">
      <c r="D36" s="189" t="s">
        <v>126</v>
      </c>
      <c r="E36" s="164"/>
      <c r="F36" s="164"/>
      <c r="G36" s="164"/>
      <c r="H36" s="164"/>
      <c r="I36" s="164"/>
      <c r="J36" s="164"/>
      <c r="K36" s="164"/>
      <c r="L36" s="164"/>
      <c r="M36" s="164"/>
      <c r="N36" s="166">
        <v>384</v>
      </c>
      <c r="O36" s="166">
        <v>122</v>
      </c>
      <c r="P36" s="166">
        <v>262</v>
      </c>
    </row>
    <row r="37" spans="2:18" ht="15.95" customHeight="1" x14ac:dyDescent="0.2">
      <c r="D37" s="167" t="s">
        <v>127</v>
      </c>
      <c r="E37" s="190"/>
      <c r="F37" s="190"/>
      <c r="G37" s="190"/>
      <c r="H37" s="190"/>
      <c r="I37" s="190"/>
      <c r="J37" s="190"/>
      <c r="K37" s="190"/>
      <c r="L37" s="190"/>
      <c r="M37" s="190"/>
      <c r="N37" s="157" t="s">
        <v>8</v>
      </c>
      <c r="O37" s="185" t="s">
        <v>130</v>
      </c>
      <c r="P37" s="185" t="s">
        <v>131</v>
      </c>
    </row>
    <row r="38" spans="2:18" ht="15.95" customHeight="1" x14ac:dyDescent="0.2">
      <c r="D38" s="168" t="s">
        <v>128</v>
      </c>
      <c r="E38" s="169"/>
      <c r="F38" s="169"/>
      <c r="G38" s="169"/>
      <c r="H38" s="169"/>
      <c r="I38" s="169"/>
      <c r="J38" s="169"/>
      <c r="K38" s="169"/>
      <c r="L38" s="169"/>
      <c r="M38" s="169"/>
      <c r="N38" s="171">
        <v>86</v>
      </c>
      <c r="O38" s="188">
        <v>34</v>
      </c>
      <c r="P38" s="188">
        <v>52</v>
      </c>
    </row>
    <row r="39" spans="2:18" ht="15.95" customHeight="1" x14ac:dyDescent="0.2">
      <c r="D39" s="189" t="s">
        <v>126</v>
      </c>
      <c r="E39" s="164"/>
      <c r="F39" s="164"/>
      <c r="G39" s="164"/>
      <c r="H39" s="164"/>
      <c r="I39" s="164"/>
      <c r="J39" s="164"/>
      <c r="K39" s="164"/>
      <c r="L39" s="164"/>
      <c r="M39" s="164"/>
      <c r="N39" s="166">
        <v>123</v>
      </c>
      <c r="O39" s="166">
        <v>51</v>
      </c>
      <c r="P39" s="166">
        <v>72</v>
      </c>
    </row>
    <row r="40" spans="2:18" ht="15.95" customHeight="1" x14ac:dyDescent="0.2">
      <c r="D40" s="180" t="s">
        <v>348</v>
      </c>
    </row>
    <row r="41" spans="2:18" ht="15.95" customHeight="1" x14ac:dyDescent="0.2">
      <c r="D41" s="191"/>
    </row>
    <row r="42" spans="2:18" ht="15.95" customHeight="1" x14ac:dyDescent="0.2">
      <c r="D42" s="192"/>
    </row>
    <row r="43" spans="2:18" ht="15.95" customHeight="1" x14ac:dyDescent="0.2"/>
    <row r="44" spans="2:18" ht="6.95" customHeight="1" x14ac:dyDescent="0.2">
      <c r="C44" s="145"/>
      <c r="D44" s="143"/>
      <c r="E44" s="143"/>
      <c r="F44" s="143"/>
      <c r="G44" s="143"/>
      <c r="H44" s="145"/>
      <c r="I44" s="145"/>
      <c r="J44" s="143"/>
    </row>
    <row r="45" spans="2:18" ht="16.5" customHeight="1" x14ac:dyDescent="0.2">
      <c r="C45" s="145"/>
      <c r="D45" s="193" t="s">
        <v>331</v>
      </c>
      <c r="E45" s="145"/>
      <c r="F45" s="145"/>
      <c r="G45" s="145"/>
      <c r="H45" s="145"/>
      <c r="I45" s="145"/>
      <c r="J45" s="145"/>
      <c r="K45" s="158"/>
      <c r="L45" s="158"/>
      <c r="M45" s="158"/>
    </row>
    <row r="46" spans="2:18" ht="6.95" customHeight="1" x14ac:dyDescent="0.2">
      <c r="C46" s="145"/>
      <c r="D46" s="145"/>
      <c r="E46" s="145"/>
      <c r="F46" s="145"/>
      <c r="G46" s="145"/>
      <c r="H46" s="145"/>
      <c r="I46" s="145"/>
      <c r="J46" s="145"/>
      <c r="K46" s="158"/>
      <c r="L46" s="158"/>
      <c r="M46" s="158"/>
    </row>
    <row r="47" spans="2:18" ht="15.95" customHeight="1" x14ac:dyDescent="0.2">
      <c r="D47" s="147" t="s">
        <v>123</v>
      </c>
      <c r="E47" s="148"/>
      <c r="F47" s="148"/>
      <c r="G47" s="148"/>
      <c r="H47" s="148"/>
      <c r="I47" s="148"/>
      <c r="J47" s="148"/>
      <c r="K47" s="183"/>
      <c r="L47" s="205"/>
      <c r="M47" s="205"/>
      <c r="N47" s="205"/>
      <c r="O47" s="184"/>
      <c r="P47" s="153"/>
    </row>
    <row r="48" spans="2:18" ht="15.95" customHeight="1" x14ac:dyDescent="0.2">
      <c r="D48" s="154" t="s">
        <v>132</v>
      </c>
      <c r="E48" s="155"/>
      <c r="F48" s="155"/>
      <c r="G48" s="155"/>
      <c r="H48" s="155"/>
      <c r="I48" s="155"/>
      <c r="J48" s="155"/>
      <c r="K48" s="155"/>
      <c r="L48" s="155"/>
      <c r="M48" s="155"/>
      <c r="N48" s="157" t="s">
        <v>8</v>
      </c>
      <c r="O48" s="450" t="s">
        <v>130</v>
      </c>
      <c r="P48" s="450" t="s">
        <v>131</v>
      </c>
    </row>
    <row r="49" spans="1:26" ht="15.95" customHeight="1" x14ac:dyDescent="0.2">
      <c r="B49" s="158"/>
      <c r="D49" s="186" t="s">
        <v>125</v>
      </c>
      <c r="E49" s="143"/>
      <c r="F49" s="143"/>
      <c r="G49" s="143"/>
      <c r="H49" s="143"/>
      <c r="I49" s="143"/>
      <c r="J49" s="143"/>
      <c r="K49" s="143"/>
      <c r="L49" s="143"/>
      <c r="M49" s="143"/>
      <c r="N49" s="188">
        <v>286</v>
      </c>
      <c r="O49" s="188">
        <v>89</v>
      </c>
      <c r="P49" s="188">
        <v>197</v>
      </c>
    </row>
    <row r="50" spans="1:26" ht="15.95" customHeight="1" x14ac:dyDescent="0.2">
      <c r="D50" s="172" t="s">
        <v>126</v>
      </c>
      <c r="E50" s="173"/>
      <c r="F50" s="173"/>
      <c r="G50" s="173"/>
      <c r="H50" s="173"/>
      <c r="I50" s="173"/>
      <c r="J50" s="173"/>
      <c r="K50" s="173"/>
      <c r="L50" s="173"/>
      <c r="M50" s="173"/>
      <c r="N50" s="175">
        <v>384</v>
      </c>
      <c r="O50" s="175">
        <v>122</v>
      </c>
      <c r="P50" s="175">
        <v>262</v>
      </c>
    </row>
    <row r="51" spans="1:26" ht="15.95" customHeight="1" x14ac:dyDescent="0.2">
      <c r="D51" s="194" t="s">
        <v>133</v>
      </c>
      <c r="E51" s="173"/>
      <c r="F51" s="173"/>
      <c r="G51" s="173"/>
      <c r="H51" s="173"/>
      <c r="I51" s="173"/>
      <c r="J51" s="173"/>
      <c r="K51" s="173"/>
      <c r="L51" s="173"/>
      <c r="M51" s="173"/>
      <c r="N51" s="195">
        <v>197</v>
      </c>
      <c r="O51" s="195">
        <v>60</v>
      </c>
      <c r="P51" s="195">
        <v>137</v>
      </c>
      <c r="R51" s="158"/>
    </row>
    <row r="52" spans="1:26" ht="15.95" customHeight="1" x14ac:dyDescent="0.2">
      <c r="D52" s="196" t="s">
        <v>134</v>
      </c>
      <c r="E52" s="143"/>
      <c r="F52" s="143"/>
      <c r="G52" s="143"/>
      <c r="H52" s="143"/>
      <c r="I52" s="143"/>
      <c r="J52" s="143"/>
      <c r="K52" s="143"/>
      <c r="L52" s="143"/>
      <c r="M52" s="143"/>
      <c r="N52" s="197">
        <v>187</v>
      </c>
      <c r="O52" s="197">
        <v>62</v>
      </c>
      <c r="P52" s="197">
        <v>125</v>
      </c>
    </row>
    <row r="53" spans="1:26" ht="15.95" customHeight="1" x14ac:dyDescent="0.2">
      <c r="D53" s="154" t="s">
        <v>135</v>
      </c>
      <c r="E53" s="190"/>
      <c r="F53" s="190"/>
      <c r="G53" s="190"/>
      <c r="H53" s="190"/>
      <c r="I53" s="190"/>
      <c r="J53" s="190"/>
      <c r="K53" s="190"/>
      <c r="L53" s="190"/>
      <c r="M53" s="190"/>
      <c r="N53" s="157" t="s">
        <v>8</v>
      </c>
      <c r="O53" s="450" t="s">
        <v>130</v>
      </c>
      <c r="P53" s="450" t="s">
        <v>131</v>
      </c>
    </row>
    <row r="54" spans="1:26" ht="15.95" customHeight="1" x14ac:dyDescent="0.2">
      <c r="D54" s="168" t="s">
        <v>128</v>
      </c>
      <c r="E54" s="169"/>
      <c r="F54" s="169"/>
      <c r="G54" s="169"/>
      <c r="H54" s="169"/>
      <c r="I54" s="169"/>
      <c r="J54" s="169"/>
      <c r="K54" s="169"/>
      <c r="L54" s="169"/>
      <c r="M54" s="169"/>
      <c r="N54" s="198">
        <v>86</v>
      </c>
      <c r="O54" s="188">
        <v>34</v>
      </c>
      <c r="P54" s="188">
        <v>52</v>
      </c>
    </row>
    <row r="55" spans="1:26" ht="15.95" customHeight="1" x14ac:dyDescent="0.2">
      <c r="D55" s="172" t="s">
        <v>126</v>
      </c>
      <c r="E55" s="173"/>
      <c r="F55" s="173"/>
      <c r="G55" s="173"/>
      <c r="H55" s="173"/>
      <c r="I55" s="173"/>
      <c r="J55" s="173"/>
      <c r="K55" s="173"/>
      <c r="L55" s="173"/>
      <c r="M55" s="173"/>
      <c r="N55" s="175">
        <v>123</v>
      </c>
      <c r="O55" s="175">
        <v>51</v>
      </c>
      <c r="P55" s="175">
        <v>72</v>
      </c>
    </row>
    <row r="56" spans="1:26" ht="15.95" customHeight="1" x14ac:dyDescent="0.2">
      <c r="D56" s="194" t="s">
        <v>133</v>
      </c>
      <c r="E56" s="173"/>
      <c r="F56" s="173"/>
      <c r="G56" s="173"/>
      <c r="H56" s="173"/>
      <c r="I56" s="173"/>
      <c r="J56" s="173"/>
      <c r="K56" s="173"/>
      <c r="L56" s="173"/>
      <c r="M56" s="173"/>
      <c r="N56" s="195">
        <v>54</v>
      </c>
      <c r="O56" s="195">
        <v>18</v>
      </c>
      <c r="P56" s="195">
        <v>36</v>
      </c>
    </row>
    <row r="57" spans="1:26" ht="15.95" customHeight="1" x14ac:dyDescent="0.2">
      <c r="D57" s="199" t="s">
        <v>134</v>
      </c>
      <c r="E57" s="200"/>
      <c r="F57" s="200"/>
      <c r="G57" s="200"/>
      <c r="H57" s="200"/>
      <c r="I57" s="200"/>
      <c r="J57" s="200"/>
      <c r="K57" s="200"/>
      <c r="L57" s="200"/>
      <c r="M57" s="200"/>
      <c r="N57" s="202">
        <v>69</v>
      </c>
      <c r="O57" s="202">
        <v>33</v>
      </c>
      <c r="P57" s="202">
        <v>36</v>
      </c>
    </row>
    <row r="58" spans="1:26" ht="15.95" customHeight="1" x14ac:dyDescent="0.2">
      <c r="D58" s="180" t="s">
        <v>348</v>
      </c>
    </row>
    <row r="59" spans="1:26" ht="15.95" customHeight="1" x14ac:dyDescent="0.2">
      <c r="C59" s="182"/>
    </row>
    <row r="60" spans="1:26" ht="15.95" customHeight="1" x14ac:dyDescent="0.2">
      <c r="B60" s="158"/>
      <c r="C60" s="158"/>
      <c r="D60" s="193" t="s">
        <v>332</v>
      </c>
      <c r="E60" s="158"/>
      <c r="F60" s="158"/>
      <c r="G60" s="158"/>
      <c r="H60" s="158"/>
      <c r="I60" s="158"/>
      <c r="J60" s="158"/>
      <c r="K60" s="158"/>
      <c r="L60" s="158"/>
      <c r="M60" s="158"/>
      <c r="N60" s="203"/>
      <c r="O60" s="204"/>
      <c r="P60" s="204"/>
      <c r="Q60" s="204"/>
      <c r="R60" s="204"/>
      <c r="S60" s="204"/>
      <c r="T60" s="204"/>
      <c r="U60" s="158"/>
    </row>
    <row r="61" spans="1:26" ht="6.95" customHeight="1" x14ac:dyDescent="0.2">
      <c r="B61" s="158"/>
      <c r="D61" s="182"/>
      <c r="E61" s="158"/>
      <c r="F61" s="158"/>
      <c r="G61" s="158"/>
      <c r="H61" s="158"/>
      <c r="I61" s="158"/>
      <c r="J61" s="145"/>
      <c r="K61" s="158"/>
      <c r="L61" s="158"/>
      <c r="M61" s="158"/>
      <c r="N61" s="72"/>
      <c r="O61" s="72"/>
      <c r="R61" s="72"/>
      <c r="S61" s="72"/>
      <c r="T61" s="72"/>
      <c r="U61" s="72"/>
    </row>
    <row r="62" spans="1:26" ht="15.95" customHeight="1" x14ac:dyDescent="0.2">
      <c r="B62" s="158"/>
      <c r="D62" s="15" t="s">
        <v>123</v>
      </c>
      <c r="E62" s="205"/>
      <c r="F62" s="205"/>
      <c r="G62" s="205"/>
      <c r="H62" s="205"/>
      <c r="I62" s="205"/>
      <c r="J62" s="205"/>
      <c r="K62" s="205"/>
      <c r="L62" s="205"/>
      <c r="M62" s="205"/>
      <c r="N62" s="205"/>
      <c r="O62" s="205"/>
      <c r="P62" s="153"/>
      <c r="Q62" s="158"/>
      <c r="R62" s="158"/>
      <c r="S62" s="158"/>
      <c r="V62" s="158"/>
      <c r="W62" s="158"/>
      <c r="X62" s="158"/>
      <c r="Y62" s="158"/>
      <c r="Z62" s="158"/>
    </row>
    <row r="63" spans="1:26" ht="15.95" customHeight="1" x14ac:dyDescent="0.2">
      <c r="B63" s="158"/>
      <c r="D63" s="154"/>
      <c r="E63" s="155"/>
      <c r="F63" s="155"/>
      <c r="G63" s="155"/>
      <c r="H63" s="155"/>
      <c r="I63" s="155"/>
      <c r="J63" s="155"/>
      <c r="K63" s="155"/>
      <c r="L63" s="155"/>
      <c r="M63" s="155"/>
      <c r="N63" s="206" t="s">
        <v>8</v>
      </c>
      <c r="O63" s="185" t="s">
        <v>147</v>
      </c>
      <c r="P63" s="185" t="s">
        <v>151</v>
      </c>
      <c r="Q63" s="158"/>
      <c r="R63" s="158"/>
    </row>
    <row r="64" spans="1:26" ht="15.95" customHeight="1" x14ac:dyDescent="0.2">
      <c r="A64" s="207"/>
      <c r="B64" s="158"/>
      <c r="D64" s="186" t="s">
        <v>136</v>
      </c>
      <c r="E64" s="145"/>
      <c r="F64" s="145"/>
      <c r="G64" s="145"/>
      <c r="H64" s="145"/>
      <c r="I64" s="145"/>
      <c r="J64" s="145"/>
      <c r="K64" s="145"/>
      <c r="L64" s="145"/>
      <c r="M64" s="145"/>
      <c r="N64" s="209">
        <v>17</v>
      </c>
      <c r="O64" s="188">
        <v>7</v>
      </c>
      <c r="P64" s="188">
        <v>10</v>
      </c>
      <c r="Q64" s="158"/>
      <c r="R64" s="210"/>
    </row>
    <row r="65" spans="1:21" ht="15.95" customHeight="1" x14ac:dyDescent="0.2">
      <c r="B65" s="158"/>
      <c r="D65" s="211" t="s">
        <v>137</v>
      </c>
      <c r="E65" s="212"/>
      <c r="F65" s="212"/>
      <c r="G65" s="212"/>
      <c r="H65" s="212"/>
      <c r="I65" s="212"/>
      <c r="J65" s="212"/>
      <c r="K65" s="212"/>
      <c r="L65" s="212"/>
      <c r="M65" s="212"/>
      <c r="N65" s="213">
        <v>38</v>
      </c>
      <c r="O65" s="214">
        <v>16</v>
      </c>
      <c r="P65" s="214">
        <v>22</v>
      </c>
      <c r="Q65" s="158"/>
      <c r="R65" s="158"/>
      <c r="T65" s="204"/>
      <c r="U65" s="204"/>
    </row>
    <row r="66" spans="1:21" ht="15.95" customHeight="1" x14ac:dyDescent="0.2">
      <c r="B66" s="158"/>
      <c r="D66" s="172" t="s">
        <v>138</v>
      </c>
      <c r="E66" s="215"/>
      <c r="F66" s="215"/>
      <c r="G66" s="215"/>
      <c r="H66" s="215"/>
      <c r="I66" s="215"/>
      <c r="J66" s="215"/>
      <c r="K66" s="215"/>
      <c r="L66" s="215"/>
      <c r="M66" s="215"/>
      <c r="N66" s="213">
        <v>30</v>
      </c>
      <c r="O66" s="175">
        <v>12</v>
      </c>
      <c r="P66" s="175">
        <v>18</v>
      </c>
      <c r="Q66" s="158"/>
      <c r="R66" s="158"/>
      <c r="T66" s="72"/>
      <c r="U66" s="72"/>
    </row>
    <row r="67" spans="1:21" ht="15.95" customHeight="1" x14ac:dyDescent="0.2">
      <c r="B67" s="158"/>
      <c r="D67" s="172" t="s">
        <v>139</v>
      </c>
      <c r="E67" s="215"/>
      <c r="F67" s="215"/>
      <c r="G67" s="215"/>
      <c r="H67" s="215"/>
      <c r="I67" s="215"/>
      <c r="J67" s="215"/>
      <c r="K67" s="215"/>
      <c r="L67" s="215"/>
      <c r="M67" s="215"/>
      <c r="N67" s="213">
        <v>23</v>
      </c>
      <c r="O67" s="175">
        <v>9</v>
      </c>
      <c r="P67" s="175">
        <v>14</v>
      </c>
      <c r="Q67" s="158"/>
      <c r="R67" s="158"/>
      <c r="T67" s="158"/>
      <c r="U67" s="158"/>
    </row>
    <row r="68" spans="1:21" ht="15.95" customHeight="1" x14ac:dyDescent="0.2">
      <c r="B68" s="158"/>
      <c r="C68" s="187"/>
      <c r="D68" s="312" t="s">
        <v>140</v>
      </c>
      <c r="E68" s="313"/>
      <c r="F68" s="313"/>
      <c r="G68" s="313"/>
      <c r="H68" s="313"/>
      <c r="I68" s="313"/>
      <c r="J68" s="313"/>
      <c r="K68" s="313"/>
      <c r="L68" s="313"/>
      <c r="M68" s="313"/>
      <c r="N68" s="314">
        <v>12</v>
      </c>
      <c r="O68" s="315">
        <v>8</v>
      </c>
      <c r="P68" s="315">
        <v>4</v>
      </c>
      <c r="Q68" s="158"/>
      <c r="R68" s="158"/>
    </row>
    <row r="69" spans="1:21" ht="15.95" customHeight="1" x14ac:dyDescent="0.2">
      <c r="B69" s="158"/>
      <c r="C69" s="187"/>
      <c r="D69" s="496" t="s">
        <v>268</v>
      </c>
      <c r="E69" s="309"/>
      <c r="F69" s="309"/>
      <c r="G69" s="309"/>
      <c r="H69" s="309"/>
      <c r="I69" s="309"/>
      <c r="J69" s="309"/>
      <c r="K69" s="309"/>
      <c r="L69" s="309"/>
      <c r="M69" s="309"/>
      <c r="N69" s="310">
        <v>3</v>
      </c>
      <c r="O69" s="311">
        <v>2</v>
      </c>
      <c r="P69" s="311">
        <v>1</v>
      </c>
      <c r="Q69" s="158"/>
      <c r="R69" s="158"/>
    </row>
    <row r="70" spans="1:21" ht="15.95" customHeight="1" x14ac:dyDescent="0.2">
      <c r="B70" s="158"/>
      <c r="D70" s="46"/>
      <c r="E70" s="139"/>
      <c r="F70" s="139" t="s">
        <v>8</v>
      </c>
      <c r="G70" s="139"/>
      <c r="H70" s="139"/>
      <c r="I70" s="139"/>
      <c r="J70" s="139"/>
      <c r="K70" s="139"/>
      <c r="L70" s="139"/>
      <c r="M70" s="139"/>
      <c r="N70" s="64">
        <f>SUM(N64:N69)</f>
        <v>123</v>
      </c>
      <c r="O70" s="64">
        <f>SUM(O64:O69)</f>
        <v>54</v>
      </c>
      <c r="P70" s="64">
        <f>SUM(P64:P69)</f>
        <v>69</v>
      </c>
      <c r="Q70" s="158"/>
      <c r="R70" s="158"/>
    </row>
    <row r="71" spans="1:21" ht="15.95" customHeight="1" x14ac:dyDescent="0.2">
      <c r="D71" s="180" t="s">
        <v>348</v>
      </c>
    </row>
    <row r="72" spans="1:21" ht="15.95" customHeight="1" x14ac:dyDescent="0.2"/>
    <row r="73" spans="1:21" ht="15" customHeight="1" x14ac:dyDescent="0.2">
      <c r="D73" s="193" t="s">
        <v>333</v>
      </c>
    </row>
    <row r="74" spans="1:21" ht="6.95" customHeight="1" x14ac:dyDescent="0.2"/>
    <row r="75" spans="1:21" s="217" customFormat="1" ht="15.95" customHeight="1" x14ac:dyDescent="0.2">
      <c r="D75" s="15" t="s">
        <v>123</v>
      </c>
      <c r="E75" s="13"/>
      <c r="F75" s="13"/>
      <c r="G75" s="13"/>
      <c r="H75" s="13"/>
      <c r="I75" s="13"/>
      <c r="J75" s="13"/>
      <c r="K75" s="13"/>
      <c r="L75" s="13"/>
      <c r="M75" s="13"/>
      <c r="N75" s="13"/>
      <c r="O75" s="13"/>
      <c r="P75" s="218"/>
    </row>
    <row r="76" spans="1:21" s="217" customFormat="1" ht="15.95" customHeight="1" x14ac:dyDescent="0.2">
      <c r="D76" s="154"/>
      <c r="E76" s="155"/>
      <c r="F76" s="155"/>
      <c r="G76" s="155"/>
      <c r="H76" s="155"/>
      <c r="I76" s="155"/>
      <c r="J76" s="155"/>
      <c r="K76" s="155"/>
      <c r="L76" s="155"/>
      <c r="M76" s="155"/>
      <c r="N76" s="206" t="s">
        <v>8</v>
      </c>
      <c r="O76" s="185" t="s">
        <v>147</v>
      </c>
      <c r="P76" s="185" t="s">
        <v>151</v>
      </c>
    </row>
    <row r="77" spans="1:21" s="217" customFormat="1" ht="15.95" customHeight="1" x14ac:dyDescent="0.2">
      <c r="D77" s="219" t="s">
        <v>261</v>
      </c>
      <c r="E77" s="220"/>
      <c r="F77" s="220"/>
      <c r="G77" s="220"/>
      <c r="H77" s="220"/>
      <c r="I77" s="220"/>
      <c r="J77" s="220"/>
      <c r="K77" s="220"/>
      <c r="L77" s="220"/>
      <c r="M77" s="220"/>
      <c r="N77" s="221">
        <v>9</v>
      </c>
      <c r="O77" s="221">
        <v>4</v>
      </c>
      <c r="P77" s="221">
        <v>5</v>
      </c>
    </row>
    <row r="78" spans="1:21" s="217" customFormat="1" ht="15.95" customHeight="1" x14ac:dyDescent="0.2">
      <c r="D78" s="222" t="s">
        <v>269</v>
      </c>
      <c r="E78" s="223"/>
      <c r="F78" s="223"/>
      <c r="G78" s="223"/>
      <c r="H78" s="223"/>
      <c r="I78" s="223"/>
      <c r="J78" s="223"/>
      <c r="K78" s="223"/>
      <c r="L78" s="223"/>
      <c r="M78" s="223"/>
      <c r="N78" s="224">
        <v>2</v>
      </c>
      <c r="O78" s="224">
        <v>2</v>
      </c>
      <c r="P78" s="224">
        <v>0</v>
      </c>
    </row>
    <row r="79" spans="1:21" ht="15.95" customHeight="1" x14ac:dyDescent="0.2">
      <c r="A79" s="590"/>
      <c r="B79" s="590"/>
      <c r="D79" s="225" t="s">
        <v>313</v>
      </c>
      <c r="E79" s="3"/>
      <c r="F79" s="3"/>
      <c r="G79" s="3"/>
      <c r="H79" s="3"/>
      <c r="I79" s="3"/>
      <c r="J79" s="3"/>
      <c r="K79" s="3"/>
      <c r="L79" s="3"/>
      <c r="M79" s="3"/>
      <c r="N79" s="227">
        <v>1</v>
      </c>
      <c r="O79" s="227">
        <v>0</v>
      </c>
      <c r="P79" s="227">
        <v>1</v>
      </c>
    </row>
    <row r="80" spans="1:21" ht="15.95" customHeight="1" x14ac:dyDescent="0.2">
      <c r="D80" s="211" t="s">
        <v>314</v>
      </c>
      <c r="E80" s="228"/>
      <c r="F80" s="228"/>
      <c r="G80" s="228"/>
      <c r="H80" s="228"/>
      <c r="I80" s="228"/>
      <c r="J80" s="228"/>
      <c r="K80" s="228"/>
      <c r="L80" s="228"/>
      <c r="M80" s="228"/>
      <c r="N80" s="135">
        <v>2</v>
      </c>
      <c r="O80" s="135">
        <v>0</v>
      </c>
      <c r="P80" s="135">
        <v>2</v>
      </c>
    </row>
    <row r="81" spans="4:18" ht="15.95" customHeight="1" x14ac:dyDescent="0.2">
      <c r="D81" s="211" t="s">
        <v>167</v>
      </c>
      <c r="E81" s="228"/>
      <c r="F81" s="228"/>
      <c r="G81" s="228"/>
      <c r="H81" s="228"/>
      <c r="I81" s="228"/>
      <c r="J81" s="228"/>
      <c r="K81" s="228"/>
      <c r="L81" s="228"/>
      <c r="M81" s="228"/>
      <c r="N81" s="135">
        <v>3</v>
      </c>
      <c r="O81" s="135">
        <v>1</v>
      </c>
      <c r="P81" s="135">
        <v>2</v>
      </c>
    </row>
    <row r="82" spans="4:18" ht="15.95" customHeight="1" x14ac:dyDescent="0.2">
      <c r="D82" s="211" t="s">
        <v>141</v>
      </c>
      <c r="E82" s="228"/>
      <c r="F82" s="228"/>
      <c r="G82" s="228"/>
      <c r="H82" s="228"/>
      <c r="I82" s="228"/>
      <c r="J82" s="228"/>
      <c r="K82" s="228"/>
      <c r="L82" s="228"/>
      <c r="M82" s="228"/>
      <c r="N82" s="135">
        <v>1</v>
      </c>
      <c r="O82" s="135">
        <v>0</v>
      </c>
      <c r="P82" s="135">
        <v>1</v>
      </c>
    </row>
    <row r="83" spans="4:18" ht="15.95" customHeight="1" x14ac:dyDescent="0.2">
      <c r="D83" s="211" t="s">
        <v>2</v>
      </c>
      <c r="E83" s="228"/>
      <c r="F83" s="228"/>
      <c r="G83" s="228"/>
      <c r="H83" s="228"/>
      <c r="I83" s="228"/>
      <c r="J83" s="228"/>
      <c r="K83" s="228"/>
      <c r="L83" s="228"/>
      <c r="M83" s="228"/>
      <c r="N83" s="135">
        <v>44</v>
      </c>
      <c r="O83" s="135">
        <v>21</v>
      </c>
      <c r="P83" s="135">
        <v>23</v>
      </c>
    </row>
    <row r="84" spans="4:18" ht="15.95" customHeight="1" x14ac:dyDescent="0.2">
      <c r="D84" s="211" t="s">
        <v>270</v>
      </c>
      <c r="E84" s="228"/>
      <c r="F84" s="228"/>
      <c r="G84" s="228"/>
      <c r="H84" s="228"/>
      <c r="I84" s="228"/>
      <c r="J84" s="228"/>
      <c r="K84" s="228"/>
      <c r="L84" s="228"/>
      <c r="M84" s="228"/>
      <c r="N84" s="135">
        <v>1</v>
      </c>
      <c r="O84" s="135">
        <v>0</v>
      </c>
      <c r="P84" s="135">
        <v>1</v>
      </c>
    </row>
    <row r="85" spans="4:18" ht="15.95" customHeight="1" x14ac:dyDescent="0.2">
      <c r="D85" s="211" t="s">
        <v>4</v>
      </c>
      <c r="E85" s="228"/>
      <c r="F85" s="228"/>
      <c r="G85" s="228"/>
      <c r="H85" s="228"/>
      <c r="I85" s="228"/>
      <c r="J85" s="228"/>
      <c r="K85" s="228"/>
      <c r="L85" s="228"/>
      <c r="M85" s="228"/>
      <c r="N85" s="135">
        <v>4</v>
      </c>
      <c r="O85" s="135">
        <v>2</v>
      </c>
      <c r="P85" s="135">
        <v>2</v>
      </c>
    </row>
    <row r="86" spans="4:18" ht="15.95" customHeight="1" x14ac:dyDescent="0.2">
      <c r="D86" s="211" t="s">
        <v>271</v>
      </c>
      <c r="E86" s="228"/>
      <c r="F86" s="228"/>
      <c r="G86" s="228"/>
      <c r="H86" s="228"/>
      <c r="I86" s="228"/>
      <c r="J86" s="228"/>
      <c r="K86" s="228"/>
      <c r="L86" s="228"/>
      <c r="M86" s="228"/>
      <c r="N86" s="135">
        <v>4</v>
      </c>
      <c r="O86" s="135">
        <v>3</v>
      </c>
      <c r="P86" s="135">
        <v>1</v>
      </c>
      <c r="R86" s="158"/>
    </row>
    <row r="87" spans="4:18" ht="15.95" customHeight="1" x14ac:dyDescent="0.2">
      <c r="D87" s="211" t="s">
        <v>168</v>
      </c>
      <c r="E87" s="228"/>
      <c r="F87" s="228"/>
      <c r="G87" s="228"/>
      <c r="H87" s="228"/>
      <c r="I87" s="228"/>
      <c r="J87" s="228"/>
      <c r="K87" s="228"/>
      <c r="L87" s="228"/>
      <c r="M87" s="228"/>
      <c r="N87" s="135">
        <v>1</v>
      </c>
      <c r="O87" s="135">
        <v>0</v>
      </c>
      <c r="P87" s="135">
        <v>1</v>
      </c>
    </row>
    <row r="88" spans="4:18" ht="15.95" customHeight="1" x14ac:dyDescent="0.2">
      <c r="D88" s="211" t="s">
        <v>315</v>
      </c>
      <c r="E88" s="228"/>
      <c r="F88" s="228"/>
      <c r="G88" s="228"/>
      <c r="H88" s="228"/>
      <c r="I88" s="228"/>
      <c r="J88" s="228"/>
      <c r="K88" s="228"/>
      <c r="L88" s="228"/>
      <c r="M88" s="228"/>
      <c r="N88" s="135">
        <v>2</v>
      </c>
      <c r="O88" s="135">
        <v>1</v>
      </c>
      <c r="P88" s="135">
        <v>1</v>
      </c>
    </row>
    <row r="89" spans="4:18" ht="15.95" customHeight="1" x14ac:dyDescent="0.2">
      <c r="D89" s="211" t="s">
        <v>316</v>
      </c>
      <c r="E89" s="228"/>
      <c r="F89" s="228"/>
      <c r="G89" s="228"/>
      <c r="H89" s="228"/>
      <c r="I89" s="228"/>
      <c r="J89" s="228"/>
      <c r="K89" s="228"/>
      <c r="L89" s="228"/>
      <c r="M89" s="228"/>
      <c r="N89" s="135">
        <v>1</v>
      </c>
      <c r="O89" s="135">
        <v>0</v>
      </c>
      <c r="P89" s="135">
        <v>1</v>
      </c>
    </row>
    <row r="90" spans="4:18" ht="15.95" customHeight="1" x14ac:dyDescent="0.2">
      <c r="D90" s="298" t="s">
        <v>262</v>
      </c>
      <c r="E90" s="299"/>
      <c r="F90" s="299"/>
      <c r="G90" s="299"/>
      <c r="H90" s="299"/>
      <c r="I90" s="299"/>
      <c r="J90" s="299"/>
      <c r="K90" s="299"/>
      <c r="L90" s="299"/>
      <c r="M90" s="299"/>
      <c r="N90" s="300">
        <v>2</v>
      </c>
      <c r="O90" s="300">
        <v>0</v>
      </c>
      <c r="P90" s="300">
        <v>2</v>
      </c>
    </row>
    <row r="91" spans="4:18" ht="15.95" customHeight="1" x14ac:dyDescent="0.2">
      <c r="D91" s="298" t="s">
        <v>317</v>
      </c>
      <c r="E91" s="299"/>
      <c r="F91" s="299"/>
      <c r="G91" s="299"/>
      <c r="H91" s="299"/>
      <c r="I91" s="299"/>
      <c r="J91" s="299"/>
      <c r="K91" s="299"/>
      <c r="L91" s="299"/>
      <c r="M91" s="299"/>
      <c r="N91" s="300">
        <v>2</v>
      </c>
      <c r="O91" s="300">
        <v>1</v>
      </c>
      <c r="P91" s="300">
        <v>1</v>
      </c>
    </row>
    <row r="92" spans="4:18" ht="15.95" customHeight="1" x14ac:dyDescent="0.2">
      <c r="D92" s="229" t="s">
        <v>142</v>
      </c>
      <c r="E92" s="230"/>
      <c r="F92" s="230"/>
      <c r="G92" s="230"/>
      <c r="H92" s="230"/>
      <c r="I92" s="230"/>
      <c r="J92" s="230"/>
      <c r="K92" s="230"/>
      <c r="L92" s="230"/>
      <c r="M92" s="230"/>
      <c r="N92" s="231">
        <v>2</v>
      </c>
      <c r="O92" s="231">
        <v>2</v>
      </c>
      <c r="P92" s="231">
        <v>0</v>
      </c>
    </row>
    <row r="93" spans="4:18" ht="15" customHeight="1" x14ac:dyDescent="0.2">
      <c r="D93" s="193" t="s">
        <v>333</v>
      </c>
    </row>
    <row r="94" spans="4:18" ht="6.95" customHeight="1" x14ac:dyDescent="0.2"/>
    <row r="95" spans="4:18" s="217" customFormat="1" ht="15.95" customHeight="1" x14ac:dyDescent="0.2">
      <c r="D95" s="15" t="s">
        <v>123</v>
      </c>
      <c r="E95" s="13"/>
      <c r="F95" s="13"/>
      <c r="G95" s="13"/>
      <c r="H95" s="13"/>
      <c r="I95" s="13"/>
      <c r="J95" s="13"/>
      <c r="K95" s="13"/>
      <c r="L95" s="13"/>
      <c r="M95" s="13"/>
      <c r="N95" s="13"/>
      <c r="O95" s="13"/>
      <c r="P95" s="218"/>
    </row>
    <row r="96" spans="4:18" s="217" customFormat="1" ht="15.95" customHeight="1" x14ac:dyDescent="0.2">
      <c r="D96" s="154"/>
      <c r="E96" s="155"/>
      <c r="F96" s="155"/>
      <c r="G96" s="155"/>
      <c r="H96" s="155"/>
      <c r="I96" s="155"/>
      <c r="J96" s="155"/>
      <c r="K96" s="155"/>
      <c r="L96" s="155"/>
      <c r="M96" s="155"/>
      <c r="N96" s="206" t="s">
        <v>8</v>
      </c>
      <c r="O96" s="185" t="s">
        <v>147</v>
      </c>
      <c r="P96" s="185" t="s">
        <v>151</v>
      </c>
    </row>
    <row r="97" spans="4:16" ht="15.95" customHeight="1" x14ac:dyDescent="0.2">
      <c r="D97" s="211" t="s">
        <v>7</v>
      </c>
      <c r="E97" s="228"/>
      <c r="F97" s="228"/>
      <c r="G97" s="228"/>
      <c r="H97" s="228"/>
      <c r="I97" s="228"/>
      <c r="J97" s="228"/>
      <c r="K97" s="228"/>
      <c r="L97" s="228"/>
      <c r="M97" s="228"/>
      <c r="N97" s="135">
        <v>8</v>
      </c>
      <c r="O97" s="135">
        <v>5</v>
      </c>
      <c r="P97" s="135">
        <v>3</v>
      </c>
    </row>
    <row r="98" spans="4:16" ht="15.95" customHeight="1" x14ac:dyDescent="0.2">
      <c r="D98" s="211" t="s">
        <v>143</v>
      </c>
      <c r="E98" s="228"/>
      <c r="F98" s="228"/>
      <c r="G98" s="228"/>
      <c r="H98" s="228"/>
      <c r="I98" s="228"/>
      <c r="J98" s="228"/>
      <c r="K98" s="228"/>
      <c r="L98" s="228"/>
      <c r="M98" s="228"/>
      <c r="N98" s="135">
        <v>1</v>
      </c>
      <c r="O98" s="135">
        <v>1</v>
      </c>
      <c r="P98" s="135">
        <v>0</v>
      </c>
    </row>
    <row r="99" spans="4:16" ht="15.95" customHeight="1" x14ac:dyDescent="0.2">
      <c r="D99" s="211" t="s">
        <v>276</v>
      </c>
      <c r="E99" s="228"/>
      <c r="F99" s="228"/>
      <c r="G99" s="228"/>
      <c r="H99" s="228"/>
      <c r="I99" s="228"/>
      <c r="J99" s="228"/>
      <c r="K99" s="228"/>
      <c r="L99" s="228"/>
      <c r="M99" s="228"/>
      <c r="N99" s="135">
        <v>8</v>
      </c>
      <c r="O99" s="135">
        <v>2</v>
      </c>
      <c r="P99" s="135">
        <v>6</v>
      </c>
    </row>
    <row r="100" spans="4:16" ht="15.95" customHeight="1" x14ac:dyDescent="0.2">
      <c r="D100" s="211" t="s">
        <v>144</v>
      </c>
      <c r="E100" s="228"/>
      <c r="F100" s="228"/>
      <c r="G100" s="228"/>
      <c r="H100" s="228"/>
      <c r="I100" s="228"/>
      <c r="J100" s="228"/>
      <c r="K100" s="228"/>
      <c r="L100" s="228"/>
      <c r="M100" s="228"/>
      <c r="N100" s="135">
        <v>5</v>
      </c>
      <c r="O100" s="135">
        <v>1</v>
      </c>
      <c r="P100" s="135">
        <v>4</v>
      </c>
    </row>
    <row r="101" spans="4:16" ht="15.95" customHeight="1" x14ac:dyDescent="0.2">
      <c r="D101" s="211" t="s">
        <v>272</v>
      </c>
      <c r="E101" s="228"/>
      <c r="F101" s="228"/>
      <c r="G101" s="228"/>
      <c r="H101" s="228"/>
      <c r="I101" s="228"/>
      <c r="J101" s="228"/>
      <c r="K101" s="228"/>
      <c r="L101" s="228"/>
      <c r="M101" s="228"/>
      <c r="N101" s="135">
        <v>4</v>
      </c>
      <c r="O101" s="135">
        <v>0</v>
      </c>
      <c r="P101" s="135">
        <v>4</v>
      </c>
    </row>
    <row r="102" spans="4:16" ht="15.95" customHeight="1" x14ac:dyDescent="0.2">
      <c r="D102" s="211" t="s">
        <v>273</v>
      </c>
      <c r="E102" s="228"/>
      <c r="F102" s="228"/>
      <c r="G102" s="228"/>
      <c r="H102" s="228"/>
      <c r="I102" s="228"/>
      <c r="J102" s="228"/>
      <c r="K102" s="228"/>
      <c r="L102" s="228"/>
      <c r="M102" s="228"/>
      <c r="N102" s="135">
        <v>1</v>
      </c>
      <c r="O102" s="135">
        <v>1</v>
      </c>
      <c r="P102" s="135">
        <v>0</v>
      </c>
    </row>
    <row r="103" spans="4:16" ht="15.95" customHeight="1" x14ac:dyDescent="0.2">
      <c r="D103" s="211" t="s">
        <v>318</v>
      </c>
      <c r="E103" s="228"/>
      <c r="F103" s="228"/>
      <c r="G103" s="228"/>
      <c r="H103" s="228"/>
      <c r="I103" s="228"/>
      <c r="J103" s="228"/>
      <c r="K103" s="228"/>
      <c r="L103" s="228"/>
      <c r="M103" s="228"/>
      <c r="N103" s="135">
        <v>1</v>
      </c>
      <c r="O103" s="135">
        <v>0</v>
      </c>
      <c r="P103" s="135">
        <v>1</v>
      </c>
    </row>
    <row r="104" spans="4:16" ht="15.95" customHeight="1" x14ac:dyDescent="0.2">
      <c r="D104" s="211" t="s">
        <v>277</v>
      </c>
      <c r="E104" s="228"/>
      <c r="F104" s="228"/>
      <c r="G104" s="228"/>
      <c r="H104" s="228"/>
      <c r="I104" s="228"/>
      <c r="J104" s="228"/>
      <c r="K104" s="228"/>
      <c r="L104" s="228"/>
      <c r="M104" s="228"/>
      <c r="N104" s="135">
        <v>4</v>
      </c>
      <c r="O104" s="135">
        <v>2</v>
      </c>
      <c r="P104" s="135">
        <v>2</v>
      </c>
    </row>
    <row r="105" spans="4:16" ht="15.95" customHeight="1" x14ac:dyDescent="0.2">
      <c r="D105" s="211" t="s">
        <v>274</v>
      </c>
      <c r="E105" s="228"/>
      <c r="F105" s="228"/>
      <c r="G105" s="228"/>
      <c r="H105" s="228"/>
      <c r="I105" s="228"/>
      <c r="J105" s="228"/>
      <c r="K105" s="228"/>
      <c r="L105" s="228"/>
      <c r="M105" s="228"/>
      <c r="N105" s="135">
        <v>1</v>
      </c>
      <c r="O105" s="135">
        <v>0</v>
      </c>
      <c r="P105" s="135">
        <v>1</v>
      </c>
    </row>
    <row r="106" spans="4:16" ht="15.95" customHeight="1" x14ac:dyDescent="0.2">
      <c r="D106" s="211" t="s">
        <v>319</v>
      </c>
      <c r="E106" s="228"/>
      <c r="F106" s="228"/>
      <c r="G106" s="228"/>
      <c r="H106" s="228"/>
      <c r="I106" s="228"/>
      <c r="J106" s="228"/>
      <c r="K106" s="228"/>
      <c r="L106" s="228"/>
      <c r="M106" s="228"/>
      <c r="N106" s="135">
        <v>4</v>
      </c>
      <c r="O106" s="135">
        <v>2</v>
      </c>
      <c r="P106" s="135">
        <v>2</v>
      </c>
    </row>
    <row r="107" spans="4:16" ht="15.95" customHeight="1" x14ac:dyDescent="0.2">
      <c r="D107" s="211" t="s">
        <v>320</v>
      </c>
      <c r="E107" s="228"/>
      <c r="F107" s="228"/>
      <c r="G107" s="228"/>
      <c r="H107" s="228"/>
      <c r="I107" s="228"/>
      <c r="J107" s="228"/>
      <c r="K107" s="228"/>
      <c r="L107" s="228"/>
      <c r="M107" s="228"/>
      <c r="N107" s="135">
        <v>1</v>
      </c>
      <c r="O107" s="135">
        <v>1</v>
      </c>
      <c r="P107" s="135">
        <v>0</v>
      </c>
    </row>
    <row r="108" spans="4:16" ht="15.95" customHeight="1" x14ac:dyDescent="0.2">
      <c r="D108" s="211" t="s">
        <v>145</v>
      </c>
      <c r="E108" s="228"/>
      <c r="F108" s="228"/>
      <c r="G108" s="228"/>
      <c r="H108" s="228"/>
      <c r="I108" s="228"/>
      <c r="J108" s="228"/>
      <c r="K108" s="228"/>
      <c r="L108" s="228"/>
      <c r="M108" s="228"/>
      <c r="N108" s="135">
        <v>2</v>
      </c>
      <c r="O108" s="135">
        <v>1</v>
      </c>
      <c r="P108" s="135">
        <v>1</v>
      </c>
    </row>
    <row r="109" spans="4:16" ht="15.95" customHeight="1" x14ac:dyDescent="0.2">
      <c r="D109" s="211" t="s">
        <v>278</v>
      </c>
      <c r="E109" s="228"/>
      <c r="F109" s="228"/>
      <c r="G109" s="228"/>
      <c r="H109" s="228"/>
      <c r="I109" s="228"/>
      <c r="J109" s="228"/>
      <c r="K109" s="228"/>
      <c r="L109" s="228"/>
      <c r="M109" s="228"/>
      <c r="N109" s="135">
        <v>1</v>
      </c>
      <c r="O109" s="135">
        <v>1</v>
      </c>
      <c r="P109" s="135">
        <v>0</v>
      </c>
    </row>
    <row r="110" spans="4:16" ht="15.95" customHeight="1" x14ac:dyDescent="0.2">
      <c r="D110" s="298" t="s">
        <v>263</v>
      </c>
      <c r="E110" s="299"/>
      <c r="F110" s="299"/>
      <c r="G110" s="299"/>
      <c r="H110" s="299"/>
      <c r="I110" s="299"/>
      <c r="J110" s="299"/>
      <c r="K110" s="299"/>
      <c r="L110" s="299"/>
      <c r="M110" s="299"/>
      <c r="N110" s="300">
        <v>1</v>
      </c>
      <c r="O110" s="300">
        <v>0</v>
      </c>
      <c r="P110" s="300">
        <v>1</v>
      </c>
    </row>
    <row r="111" spans="4:16" s="217" customFormat="1" ht="15.95" customHeight="1" x14ac:dyDescent="0.2">
      <c r="D111" s="46"/>
      <c r="E111" s="139"/>
      <c r="F111" s="139" t="s">
        <v>8</v>
      </c>
      <c r="G111" s="139"/>
      <c r="H111" s="139"/>
      <c r="I111" s="139"/>
      <c r="J111" s="139"/>
      <c r="K111" s="139"/>
      <c r="L111" s="139"/>
      <c r="M111" s="139"/>
      <c r="N111" s="64">
        <f>SUM(N77:N110)</f>
        <v>123</v>
      </c>
      <c r="O111" s="64">
        <f>SUM(O77:O110)</f>
        <v>54</v>
      </c>
      <c r="P111" s="64">
        <f>SUM(P77:P110)</f>
        <v>69</v>
      </c>
    </row>
    <row r="112" spans="4:16" ht="15.95" customHeight="1" x14ac:dyDescent="0.2">
      <c r="D112" s="180" t="s">
        <v>348</v>
      </c>
      <c r="E112" s="2"/>
      <c r="F112" s="2"/>
      <c r="G112" s="2"/>
      <c r="H112" s="2"/>
      <c r="I112" s="2"/>
      <c r="J112" s="2"/>
      <c r="K112" s="2"/>
      <c r="L112" s="2"/>
    </row>
    <row r="113" spans="4:16" ht="15.95" customHeight="1" x14ac:dyDescent="0.2">
      <c r="D113" s="232" t="s">
        <v>334</v>
      </c>
    </row>
    <row r="114" spans="4:16" ht="6.95" customHeight="1" x14ac:dyDescent="0.2"/>
    <row r="115" spans="4:16" ht="15.95" customHeight="1" x14ac:dyDescent="0.2">
      <c r="D115" s="147" t="s">
        <v>123</v>
      </c>
      <c r="E115" s="447"/>
      <c r="F115" s="447"/>
      <c r="G115" s="447"/>
      <c r="H115" s="447"/>
      <c r="I115" s="447"/>
      <c r="J115" s="447"/>
      <c r="K115" s="447"/>
      <c r="L115" s="447"/>
      <c r="M115" s="447"/>
      <c r="N115" s="13"/>
      <c r="O115" s="13"/>
      <c r="P115" s="14"/>
    </row>
    <row r="116" spans="4:16" ht="15.95" customHeight="1" x14ac:dyDescent="0.2">
      <c r="D116" s="154" t="s">
        <v>146</v>
      </c>
      <c r="E116" s="155"/>
      <c r="F116" s="155"/>
      <c r="G116" s="155"/>
      <c r="H116" s="155"/>
      <c r="I116" s="155"/>
      <c r="J116" s="155"/>
      <c r="K116" s="155"/>
      <c r="L116" s="155"/>
      <c r="M116" s="155"/>
      <c r="N116" s="185" t="s">
        <v>8</v>
      </c>
      <c r="O116" s="185" t="s">
        <v>147</v>
      </c>
      <c r="P116" s="185" t="s">
        <v>151</v>
      </c>
    </row>
    <row r="117" spans="4:16" ht="15.95" customHeight="1" x14ac:dyDescent="0.2">
      <c r="D117" s="448" t="s">
        <v>148</v>
      </c>
      <c r="E117" s="143"/>
      <c r="F117" s="143"/>
      <c r="G117" s="143"/>
      <c r="H117" s="143"/>
      <c r="I117" s="143"/>
      <c r="J117" s="143"/>
      <c r="K117" s="143"/>
      <c r="L117" s="143"/>
      <c r="M117" s="143"/>
      <c r="N117" s="233">
        <v>78</v>
      </c>
      <c r="O117" s="170">
        <v>32</v>
      </c>
      <c r="P117" s="170">
        <v>46</v>
      </c>
    </row>
    <row r="118" spans="4:16" ht="15.95" customHeight="1" x14ac:dyDescent="0.2">
      <c r="D118" s="234" t="s">
        <v>149</v>
      </c>
      <c r="E118" s="235"/>
      <c r="F118" s="235"/>
      <c r="G118" s="235"/>
      <c r="H118" s="235"/>
      <c r="I118" s="235"/>
      <c r="J118" s="235"/>
      <c r="K118" s="235"/>
      <c r="L118" s="235"/>
      <c r="M118" s="235"/>
      <c r="N118" s="237">
        <v>3</v>
      </c>
      <c r="O118" s="236">
        <v>2</v>
      </c>
      <c r="P118" s="236">
        <v>1</v>
      </c>
    </row>
    <row r="119" spans="4:16" ht="15.95" customHeight="1" x14ac:dyDescent="0.2">
      <c r="D119" s="563" t="s">
        <v>150</v>
      </c>
      <c r="E119" s="564"/>
      <c r="F119" s="564"/>
      <c r="G119" s="564"/>
      <c r="H119" s="564"/>
      <c r="I119" s="564"/>
      <c r="J119" s="564"/>
      <c r="K119" s="564"/>
      <c r="L119" s="564"/>
      <c r="M119" s="564"/>
      <c r="N119" s="239">
        <v>42</v>
      </c>
      <c r="O119" s="238">
        <v>20</v>
      </c>
      <c r="P119" s="238">
        <v>22</v>
      </c>
    </row>
    <row r="120" spans="4:16" ht="15.95" customHeight="1" x14ac:dyDescent="0.2">
      <c r="D120" s="240"/>
      <c r="E120" s="241"/>
      <c r="F120" s="449" t="s">
        <v>8</v>
      </c>
      <c r="G120" s="449"/>
      <c r="H120" s="449"/>
      <c r="I120" s="449"/>
      <c r="J120" s="449"/>
      <c r="K120" s="449"/>
      <c r="L120" s="449"/>
      <c r="M120" s="449"/>
      <c r="N120" s="242">
        <f>SUM(N117:N119)</f>
        <v>123</v>
      </c>
      <c r="O120" s="243">
        <f>SUM(O117:O119)</f>
        <v>54</v>
      </c>
      <c r="P120" s="243">
        <f>SUM(P117:P119)</f>
        <v>69</v>
      </c>
    </row>
    <row r="121" spans="4:16" ht="15.95" customHeight="1" x14ac:dyDescent="0.2">
      <c r="D121" s="180" t="s">
        <v>348</v>
      </c>
    </row>
    <row r="122" spans="4:16" ht="15.95" customHeight="1" x14ac:dyDescent="0.2"/>
    <row r="123" spans="4:16" ht="15.95" customHeight="1" x14ac:dyDescent="0.2"/>
    <row r="124" spans="4:16" ht="15.95" customHeight="1" x14ac:dyDescent="0.2"/>
    <row r="125" spans="4:16" ht="15.95" customHeight="1" x14ac:dyDescent="0.2"/>
    <row r="126" spans="4:16" ht="15.95" customHeight="1" x14ac:dyDescent="0.2"/>
    <row r="127" spans="4:16" ht="15.95" customHeight="1" x14ac:dyDescent="0.2"/>
    <row r="128" spans="4:16"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sheetData>
  <mergeCells count="1">
    <mergeCell ref="A79:B79"/>
  </mergeCells>
  <pageMargins left="0.39370078740157483" right="0.6692913385826772" top="0.6692913385826772" bottom="0.47244094488188981" header="0" footer="0"/>
  <pageSetup paperSize="9" fitToHeight="0" orientation="landscape" r:id="rId1"/>
  <headerFooter alignWithMargins="0"/>
  <rowBreaks count="5" manualBreakCount="5">
    <brk id="30" min="2" max="24" man="1"/>
    <brk id="42" min="2" max="24" man="1"/>
    <brk id="59" min="2" max="24" man="1"/>
    <brk id="72" min="2" max="24" man="1"/>
    <brk id="112" min="2" max="2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Y515"/>
  <sheetViews>
    <sheetView showGridLines="0" zoomScaleNormal="100" workbookViewId="0"/>
  </sheetViews>
  <sheetFormatPr baseColWidth="10" defaultColWidth="9.140625" defaultRowHeight="12" x14ac:dyDescent="0.2"/>
  <cols>
    <col min="1" max="1" width="11.42578125" style="144" customWidth="1"/>
    <col min="2" max="2" width="5.7109375" style="144" customWidth="1"/>
    <col min="3" max="3" width="3.28515625" style="144" customWidth="1"/>
    <col min="4" max="7" width="6.28515625" style="144" customWidth="1"/>
    <col min="8" max="8" width="5.5703125" style="144" hidden="1" customWidth="1"/>
    <col min="9" max="12" width="5.42578125" style="144" hidden="1" customWidth="1"/>
    <col min="13" max="13" width="5.5703125" style="144" hidden="1" customWidth="1"/>
    <col min="14" max="25" width="5.42578125" style="144" customWidth="1"/>
    <col min="26" max="16384" width="9.140625" style="144"/>
  </cols>
  <sheetData>
    <row r="1" spans="2:12" ht="15.95" customHeight="1" x14ac:dyDescent="0.2">
      <c r="B1" s="143"/>
      <c r="C1" s="143"/>
      <c r="D1" s="143"/>
      <c r="E1" s="143"/>
      <c r="F1" s="143"/>
      <c r="G1" s="143"/>
      <c r="H1" s="143"/>
      <c r="I1" s="143"/>
      <c r="J1" s="143"/>
      <c r="K1" s="143"/>
      <c r="L1" s="143"/>
    </row>
    <row r="2" spans="2:12" ht="12" customHeight="1" x14ac:dyDescent="0.2">
      <c r="B2" s="143"/>
      <c r="C2" s="145"/>
      <c r="D2" s="145"/>
      <c r="E2" s="145"/>
      <c r="F2" s="145"/>
      <c r="G2" s="145"/>
      <c r="H2" s="145"/>
      <c r="I2" s="145"/>
      <c r="J2" s="145"/>
      <c r="K2" s="145"/>
      <c r="L2" s="145"/>
    </row>
    <row r="3" spans="2:12" ht="12" customHeight="1" x14ac:dyDescent="0.2">
      <c r="B3" s="143"/>
      <c r="C3" s="145"/>
      <c r="D3" s="145"/>
      <c r="E3" s="145"/>
      <c r="F3" s="145"/>
      <c r="G3" s="145"/>
      <c r="H3" s="145"/>
      <c r="I3" s="145"/>
      <c r="J3" s="145"/>
      <c r="K3" s="145"/>
      <c r="L3" s="145"/>
    </row>
    <row r="4" spans="2:12" ht="12" customHeight="1" x14ac:dyDescent="0.2">
      <c r="B4" s="143"/>
      <c r="C4" s="145"/>
      <c r="D4" s="145"/>
      <c r="E4" s="145"/>
      <c r="F4" s="145"/>
      <c r="G4" s="145"/>
      <c r="H4" s="145"/>
      <c r="I4" s="145"/>
      <c r="J4" s="145"/>
      <c r="K4" s="145"/>
      <c r="L4" s="145"/>
    </row>
    <row r="5" spans="2:12" ht="24" customHeight="1" x14ac:dyDescent="0.2"/>
    <row r="6" spans="2:12" ht="18" customHeight="1" x14ac:dyDescent="0.2">
      <c r="C6" s="8" t="s">
        <v>0</v>
      </c>
    </row>
    <row r="7" spans="2:12" ht="18" customHeight="1" x14ac:dyDescent="0.2">
      <c r="C7" s="10" t="s">
        <v>169</v>
      </c>
    </row>
    <row r="8" spans="2:12" ht="15.95" customHeight="1" x14ac:dyDescent="0.2">
      <c r="C8" s="288"/>
    </row>
    <row r="9" spans="2:12" ht="15.95" customHeight="1" x14ac:dyDescent="0.2">
      <c r="C9" s="288"/>
    </row>
    <row r="10" spans="2:12" ht="15.95" customHeight="1" x14ac:dyDescent="0.2">
      <c r="C10" s="4" t="s">
        <v>163</v>
      </c>
    </row>
    <row r="11" spans="2:12" ht="6.95" customHeight="1" x14ac:dyDescent="0.2">
      <c r="C11" s="288"/>
    </row>
    <row r="12" spans="2:12" ht="15.95" customHeight="1" x14ac:dyDescent="0.2">
      <c r="B12" s="158"/>
      <c r="C12" s="145"/>
      <c r="D12" s="145"/>
      <c r="E12" s="145"/>
      <c r="F12" s="145"/>
      <c r="G12" s="145"/>
      <c r="H12" s="145"/>
      <c r="I12" s="145"/>
      <c r="J12" s="145"/>
      <c r="K12" s="145"/>
      <c r="L12" s="145"/>
    </row>
    <row r="13" spans="2:12" ht="15.95" customHeight="1" x14ac:dyDescent="0.2">
      <c r="B13" s="158"/>
      <c r="C13" s="145"/>
      <c r="D13" s="145"/>
      <c r="E13" s="145"/>
      <c r="F13" s="145"/>
      <c r="G13" s="145"/>
      <c r="H13" s="145"/>
      <c r="I13" s="145"/>
      <c r="J13" s="145"/>
      <c r="K13" s="145"/>
      <c r="L13" s="145"/>
    </row>
    <row r="14" spans="2:12" ht="6.95" customHeight="1" x14ac:dyDescent="0.2">
      <c r="B14" s="158"/>
      <c r="C14" s="145"/>
      <c r="D14" s="145"/>
      <c r="E14" s="145"/>
      <c r="F14" s="145"/>
      <c r="G14" s="145"/>
      <c r="H14" s="145"/>
      <c r="I14" s="145"/>
      <c r="J14" s="145"/>
      <c r="K14" s="145"/>
      <c r="L14" s="145"/>
    </row>
    <row r="15" spans="2:12" ht="15.95" customHeight="1" x14ac:dyDescent="0.2">
      <c r="B15" s="158"/>
      <c r="C15" s="145"/>
      <c r="D15" s="232" t="s">
        <v>321</v>
      </c>
      <c r="E15" s="145"/>
      <c r="F15" s="145"/>
      <c r="G15" s="145"/>
      <c r="H15" s="145"/>
      <c r="I15" s="145"/>
      <c r="J15" s="145"/>
      <c r="K15" s="145"/>
      <c r="L15" s="145"/>
    </row>
    <row r="16" spans="2:12" ht="6.95" customHeight="1" x14ac:dyDescent="0.2">
      <c r="C16" s="145"/>
      <c r="D16" s="145"/>
      <c r="E16" s="145"/>
      <c r="F16" s="145"/>
      <c r="G16" s="145"/>
      <c r="H16" s="145"/>
      <c r="I16" s="145"/>
      <c r="J16" s="145"/>
      <c r="K16" s="145"/>
      <c r="L16" s="145"/>
    </row>
    <row r="17" spans="2:23" ht="15.95" customHeight="1" x14ac:dyDescent="0.2">
      <c r="C17" s="145"/>
      <c r="D17" s="245" t="s">
        <v>322</v>
      </c>
      <c r="E17" s="277"/>
      <c r="F17" s="277"/>
      <c r="G17" s="277"/>
      <c r="H17" s="277"/>
      <c r="I17" s="277"/>
      <c r="J17" s="277"/>
      <c r="K17" s="277"/>
      <c r="L17" s="277"/>
      <c r="M17" s="277"/>
      <c r="N17" s="276"/>
      <c r="O17" s="265"/>
      <c r="P17" s="265"/>
      <c r="Q17" s="265"/>
      <c r="R17" s="265"/>
      <c r="S17" s="217"/>
      <c r="T17" s="217"/>
      <c r="U17" s="217"/>
      <c r="V17" s="217"/>
      <c r="W17" s="217"/>
    </row>
    <row r="18" spans="2:23" ht="15.95" customHeight="1" x14ac:dyDescent="0.2">
      <c r="C18" s="145"/>
      <c r="D18" s="260" t="s">
        <v>161</v>
      </c>
      <c r="E18" s="285"/>
      <c r="F18" s="285"/>
      <c r="G18" s="285"/>
      <c r="H18" s="284"/>
      <c r="I18" s="284"/>
      <c r="J18" s="284"/>
      <c r="K18" s="284"/>
      <c r="L18" s="284"/>
      <c r="M18" s="284"/>
      <c r="N18" s="455"/>
      <c r="O18" s="265"/>
      <c r="P18" s="265"/>
      <c r="Q18" s="286"/>
      <c r="R18" s="286"/>
      <c r="S18" s="287"/>
      <c r="T18" s="287"/>
      <c r="U18" s="217"/>
      <c r="V18" s="217"/>
      <c r="W18" s="217"/>
    </row>
    <row r="19" spans="2:23" ht="15" customHeight="1" x14ac:dyDescent="0.2">
      <c r="C19" s="145"/>
      <c r="D19" s="252" t="s">
        <v>125</v>
      </c>
      <c r="E19" s="459"/>
      <c r="F19" s="459"/>
      <c r="G19" s="459"/>
      <c r="H19" s="459"/>
      <c r="I19" s="459"/>
      <c r="J19" s="459"/>
      <c r="K19" s="459"/>
      <c r="L19" s="459"/>
      <c r="M19" s="459"/>
      <c r="N19" s="461">
        <v>84</v>
      </c>
      <c r="O19" s="265"/>
      <c r="P19" s="265"/>
      <c r="Q19" s="286"/>
      <c r="R19" s="265"/>
      <c r="S19" s="217"/>
      <c r="T19" s="217"/>
      <c r="U19" s="217"/>
      <c r="V19" s="217"/>
      <c r="W19" s="217"/>
    </row>
    <row r="20" spans="2:23" ht="15" customHeight="1" x14ac:dyDescent="0.2">
      <c r="B20" s="158"/>
      <c r="C20" s="208"/>
      <c r="D20" s="270" t="s">
        <v>126</v>
      </c>
      <c r="E20" s="282"/>
      <c r="F20" s="282"/>
      <c r="G20" s="282"/>
      <c r="H20" s="453"/>
      <c r="I20" s="453"/>
      <c r="J20" s="453"/>
      <c r="K20" s="453"/>
      <c r="L20" s="453"/>
      <c r="M20" s="453"/>
      <c r="N20" s="351">
        <v>110</v>
      </c>
      <c r="O20" s="265"/>
      <c r="P20" s="265"/>
      <c r="Q20" s="265"/>
      <c r="R20" s="265"/>
      <c r="S20" s="217"/>
      <c r="T20" s="217"/>
      <c r="U20" s="217"/>
      <c r="V20" s="217"/>
      <c r="W20" s="217"/>
    </row>
    <row r="21" spans="2:23" ht="15" customHeight="1" x14ac:dyDescent="0.2">
      <c r="C21" s="208"/>
      <c r="D21" s="268"/>
      <c r="E21" s="100"/>
      <c r="F21" s="267" t="s">
        <v>147</v>
      </c>
      <c r="G21" s="267"/>
      <c r="H21" s="454"/>
      <c r="I21" s="454"/>
      <c r="J21" s="454"/>
      <c r="K21" s="454"/>
      <c r="L21" s="454"/>
      <c r="M21" s="454"/>
      <c r="N21" s="352">
        <v>52</v>
      </c>
      <c r="O21" s="265"/>
      <c r="P21" s="265"/>
      <c r="Q21" s="217"/>
      <c r="R21" s="265"/>
      <c r="S21" s="217"/>
      <c r="T21" s="217"/>
      <c r="U21" s="217"/>
      <c r="V21" s="217"/>
      <c r="W21" s="217"/>
    </row>
    <row r="22" spans="2:23" ht="15" customHeight="1" x14ac:dyDescent="0.2">
      <c r="C22" s="208"/>
      <c r="D22" s="425"/>
      <c r="E22" s="138"/>
      <c r="F22" s="460" t="s">
        <v>151</v>
      </c>
      <c r="G22" s="460"/>
      <c r="H22" s="460"/>
      <c r="I22" s="460"/>
      <c r="J22" s="460"/>
      <c r="K22" s="460"/>
      <c r="L22" s="460"/>
      <c r="M22" s="460"/>
      <c r="N22" s="462">
        <v>58</v>
      </c>
      <c r="O22" s="265"/>
      <c r="P22" s="265"/>
      <c r="Q22" s="265"/>
      <c r="R22" s="265"/>
      <c r="S22" s="217"/>
      <c r="T22" s="217"/>
      <c r="U22" s="217"/>
      <c r="V22" s="217"/>
      <c r="W22" s="217"/>
    </row>
    <row r="23" spans="2:23" ht="15.95" customHeight="1" x14ac:dyDescent="0.2">
      <c r="C23" s="145"/>
      <c r="D23" s="456" t="s">
        <v>127</v>
      </c>
      <c r="E23" s="457"/>
      <c r="F23" s="457"/>
      <c r="G23" s="457"/>
      <c r="H23" s="452"/>
      <c r="I23" s="452"/>
      <c r="J23" s="452"/>
      <c r="K23" s="452"/>
      <c r="L23" s="452"/>
      <c r="M23" s="452"/>
      <c r="N23" s="458"/>
      <c r="O23" s="265"/>
      <c r="P23" s="265"/>
      <c r="Q23" s="265"/>
      <c r="R23" s="265"/>
      <c r="S23" s="217"/>
      <c r="T23" s="217"/>
      <c r="U23" s="217"/>
      <c r="V23" s="217"/>
      <c r="W23" s="217"/>
    </row>
    <row r="24" spans="2:23" ht="15" customHeight="1" x14ac:dyDescent="0.2">
      <c r="C24" s="145"/>
      <c r="D24" s="252" t="s">
        <v>128</v>
      </c>
      <c r="E24" s="459"/>
      <c r="F24" s="459"/>
      <c r="G24" s="459"/>
      <c r="H24" s="459"/>
      <c r="I24" s="459"/>
      <c r="J24" s="459"/>
      <c r="K24" s="459"/>
      <c r="L24" s="459"/>
      <c r="M24" s="463"/>
      <c r="N24" s="467">
        <v>33</v>
      </c>
      <c r="O24" s="265"/>
      <c r="P24" s="265"/>
      <c r="Q24" s="265"/>
      <c r="R24" s="265"/>
      <c r="S24" s="217"/>
      <c r="T24" s="217"/>
      <c r="U24" s="217"/>
      <c r="V24" s="217"/>
      <c r="W24" s="217"/>
    </row>
    <row r="25" spans="2:23" ht="15" customHeight="1" x14ac:dyDescent="0.2">
      <c r="C25" s="145"/>
      <c r="D25" s="270" t="s">
        <v>126</v>
      </c>
      <c r="E25" s="282"/>
      <c r="F25" s="282"/>
      <c r="G25" s="282"/>
      <c r="H25" s="453"/>
      <c r="I25" s="453"/>
      <c r="J25" s="453"/>
      <c r="K25" s="453"/>
      <c r="L25" s="453"/>
      <c r="M25" s="464"/>
      <c r="N25" s="351">
        <v>39</v>
      </c>
      <c r="O25" s="265"/>
      <c r="P25" s="265"/>
      <c r="Q25" s="265"/>
      <c r="R25" s="265"/>
      <c r="S25" s="217"/>
      <c r="T25" s="217"/>
      <c r="U25" s="217"/>
      <c r="V25" s="217"/>
      <c r="W25" s="217"/>
    </row>
    <row r="26" spans="2:23" ht="15" customHeight="1" x14ac:dyDescent="0.2">
      <c r="C26" s="145"/>
      <c r="D26" s="275"/>
      <c r="E26" s="100"/>
      <c r="F26" s="267" t="s">
        <v>147</v>
      </c>
      <c r="G26" s="267"/>
      <c r="H26" s="454"/>
      <c r="I26" s="454"/>
      <c r="J26" s="454"/>
      <c r="K26" s="454"/>
      <c r="L26" s="454"/>
      <c r="M26" s="465"/>
      <c r="N26" s="352">
        <v>14</v>
      </c>
      <c r="O26" s="265"/>
      <c r="P26" s="265"/>
      <c r="Q26" s="265"/>
      <c r="R26" s="265"/>
      <c r="S26" s="217"/>
      <c r="T26" s="217"/>
      <c r="U26" s="217"/>
      <c r="V26" s="217"/>
      <c r="W26" s="217"/>
    </row>
    <row r="27" spans="2:23" ht="15" customHeight="1" x14ac:dyDescent="0.2">
      <c r="C27" s="145"/>
      <c r="D27" s="275"/>
      <c r="E27" s="265"/>
      <c r="F27" s="267" t="s">
        <v>151</v>
      </c>
      <c r="G27" s="267"/>
      <c r="H27" s="454"/>
      <c r="I27" s="454"/>
      <c r="J27" s="454"/>
      <c r="K27" s="454"/>
      <c r="L27" s="454"/>
      <c r="M27" s="454"/>
      <c r="N27" s="352">
        <v>25</v>
      </c>
      <c r="O27" s="265"/>
      <c r="P27" s="265"/>
      <c r="Q27" s="265"/>
      <c r="R27" s="265"/>
      <c r="S27" s="217"/>
      <c r="T27" s="217"/>
      <c r="U27" s="217"/>
      <c r="V27" s="217"/>
      <c r="W27" s="217"/>
    </row>
    <row r="28" spans="2:23" ht="15" customHeight="1" x14ac:dyDescent="0.2">
      <c r="C28" s="145"/>
      <c r="D28" s="264"/>
      <c r="E28" s="281"/>
      <c r="F28" s="280"/>
      <c r="G28" s="451" t="s">
        <v>129</v>
      </c>
      <c r="H28" s="440"/>
      <c r="I28" s="440"/>
      <c r="J28" s="478"/>
      <c r="K28" s="478"/>
      <c r="L28" s="478"/>
      <c r="M28" s="466"/>
      <c r="N28" s="263">
        <v>0.35499999999999998</v>
      </c>
      <c r="O28" s="265"/>
      <c r="P28" s="265"/>
      <c r="Q28" s="265"/>
      <c r="R28" s="265"/>
      <c r="S28" s="217"/>
      <c r="T28" s="217"/>
      <c r="U28" s="217"/>
      <c r="V28" s="217"/>
      <c r="W28" s="217"/>
    </row>
    <row r="29" spans="2:23" ht="15.95" customHeight="1" x14ac:dyDescent="0.2">
      <c r="C29" s="145"/>
      <c r="D29" s="180" t="s">
        <v>348</v>
      </c>
      <c r="E29" s="265"/>
      <c r="F29" s="265"/>
      <c r="G29" s="265"/>
      <c r="H29" s="265"/>
      <c r="I29" s="265"/>
      <c r="J29" s="265"/>
      <c r="K29" s="265"/>
      <c r="L29" s="265"/>
      <c r="M29" s="265"/>
      <c r="N29" s="217"/>
      <c r="O29" s="217"/>
      <c r="P29" s="217"/>
      <c r="Q29" s="217"/>
      <c r="R29" s="217"/>
    </row>
    <row r="30" spans="2:23" ht="15.95" customHeight="1" x14ac:dyDescent="0.2">
      <c r="C30" s="145"/>
      <c r="D30" s="180"/>
      <c r="E30" s="265"/>
      <c r="F30" s="265"/>
      <c r="G30" s="265"/>
      <c r="H30" s="265"/>
      <c r="I30" s="265"/>
      <c r="J30" s="265"/>
      <c r="K30" s="265"/>
      <c r="L30" s="265"/>
      <c r="M30" s="217"/>
      <c r="N30" s="217"/>
      <c r="O30" s="217"/>
      <c r="P30" s="217"/>
      <c r="Q30" s="217"/>
    </row>
    <row r="31" spans="2:23" ht="15.95" customHeight="1" x14ac:dyDescent="0.2">
      <c r="C31" s="145"/>
      <c r="D31" s="232" t="s">
        <v>323</v>
      </c>
      <c r="E31" s="265"/>
      <c r="F31" s="265"/>
      <c r="G31" s="265"/>
      <c r="H31" s="265"/>
      <c r="I31" s="265"/>
      <c r="J31" s="265"/>
      <c r="K31" s="265"/>
      <c r="L31" s="265"/>
      <c r="M31" s="217"/>
      <c r="N31" s="217"/>
      <c r="O31" s="217"/>
      <c r="P31" s="217"/>
      <c r="Q31" s="217"/>
    </row>
    <row r="32" spans="2:23" ht="6.95" customHeight="1" x14ac:dyDescent="0.2">
      <c r="C32" s="145"/>
      <c r="D32" s="265"/>
      <c r="E32" s="265"/>
      <c r="F32" s="265"/>
      <c r="G32" s="265"/>
      <c r="H32" s="265"/>
      <c r="I32" s="265"/>
      <c r="J32" s="265"/>
      <c r="K32" s="265"/>
      <c r="L32" s="265"/>
      <c r="M32" s="217"/>
      <c r="N32" s="217"/>
      <c r="O32" s="217"/>
      <c r="P32" s="217"/>
      <c r="Q32" s="217"/>
    </row>
    <row r="33" spans="2:25" s="6" customFormat="1" ht="15.95" customHeight="1" x14ac:dyDescent="0.2">
      <c r="C33" s="7"/>
      <c r="D33" s="245" t="s">
        <v>160</v>
      </c>
      <c r="E33" s="262"/>
      <c r="F33" s="262"/>
      <c r="G33" s="262"/>
      <c r="H33" s="262"/>
      <c r="I33" s="262"/>
      <c r="J33" s="261"/>
      <c r="K33" s="261"/>
      <c r="L33" s="261"/>
      <c r="M33" s="279"/>
      <c r="N33" s="262"/>
      <c r="O33" s="262"/>
      <c r="P33" s="262"/>
      <c r="Q33" s="262"/>
      <c r="R33" s="262"/>
      <c r="S33" s="261"/>
      <c r="T33" s="261"/>
      <c r="U33" s="261"/>
      <c r="V33" s="261"/>
      <c r="W33" s="261"/>
      <c r="X33" s="261"/>
      <c r="Y33" s="261"/>
    </row>
    <row r="34" spans="2:25" ht="15.95" customHeight="1" x14ac:dyDescent="0.2">
      <c r="B34" s="158"/>
      <c r="C34" s="145"/>
      <c r="D34" s="260" t="s">
        <v>155</v>
      </c>
      <c r="E34" s="259"/>
      <c r="F34" s="259"/>
      <c r="G34" s="258"/>
      <c r="H34" s="257">
        <v>2006</v>
      </c>
      <c r="I34" s="257">
        <v>2007</v>
      </c>
      <c r="J34" s="257">
        <v>2008</v>
      </c>
      <c r="K34" s="257">
        <v>2009</v>
      </c>
      <c r="L34" s="257">
        <v>2010</v>
      </c>
      <c r="M34" s="257">
        <v>2011</v>
      </c>
      <c r="N34" s="257">
        <v>2012</v>
      </c>
      <c r="O34" s="257">
        <v>2013</v>
      </c>
      <c r="P34" s="257">
        <v>2014</v>
      </c>
      <c r="Q34" s="257">
        <v>2015</v>
      </c>
      <c r="R34" s="257">
        <v>2016</v>
      </c>
      <c r="S34" s="257">
        <v>2017</v>
      </c>
      <c r="T34" s="257">
        <v>2018</v>
      </c>
      <c r="U34" s="257">
        <v>2019</v>
      </c>
      <c r="V34" s="257">
        <v>2020</v>
      </c>
      <c r="W34" s="257">
        <v>2021</v>
      </c>
      <c r="X34" s="257">
        <v>2022</v>
      </c>
      <c r="Y34" s="257">
        <v>2023</v>
      </c>
    </row>
    <row r="35" spans="2:25" ht="15" customHeight="1" x14ac:dyDescent="0.2">
      <c r="C35" s="145"/>
      <c r="D35" s="256" t="s">
        <v>159</v>
      </c>
      <c r="E35" s="255"/>
      <c r="F35" s="255"/>
      <c r="G35" s="254"/>
      <c r="H35" s="253">
        <v>26</v>
      </c>
      <c r="I35" s="253">
        <v>12</v>
      </c>
      <c r="J35" s="253">
        <v>21</v>
      </c>
      <c r="K35" s="253">
        <v>31</v>
      </c>
      <c r="L35" s="253">
        <v>35</v>
      </c>
      <c r="M35" s="253">
        <v>39</v>
      </c>
      <c r="N35" s="253">
        <v>47</v>
      </c>
      <c r="O35" s="253">
        <v>40</v>
      </c>
      <c r="P35" s="253">
        <v>31</v>
      </c>
      <c r="Q35" s="253">
        <v>35</v>
      </c>
      <c r="R35" s="253">
        <v>28</v>
      </c>
      <c r="S35" s="253">
        <v>28</v>
      </c>
      <c r="T35" s="253">
        <v>34</v>
      </c>
      <c r="U35" s="253">
        <v>35</v>
      </c>
      <c r="V35" s="253">
        <v>34</v>
      </c>
      <c r="W35" s="253">
        <v>41</v>
      </c>
      <c r="X35" s="253">
        <v>31</v>
      </c>
      <c r="Y35" s="253">
        <v>39</v>
      </c>
    </row>
    <row r="36" spans="2:25" ht="15" customHeight="1" x14ac:dyDescent="0.2">
      <c r="C36" s="145"/>
      <c r="D36" s="273" t="s">
        <v>154</v>
      </c>
      <c r="E36" s="272"/>
      <c r="F36" s="272"/>
      <c r="G36" s="251"/>
      <c r="H36" s="250">
        <v>21</v>
      </c>
      <c r="I36" s="250">
        <v>13</v>
      </c>
      <c r="J36" s="250">
        <v>16</v>
      </c>
      <c r="K36" s="250">
        <v>24</v>
      </c>
      <c r="L36" s="250">
        <v>27</v>
      </c>
      <c r="M36" s="250">
        <v>30</v>
      </c>
      <c r="N36" s="250">
        <v>37</v>
      </c>
      <c r="O36" s="250">
        <v>31</v>
      </c>
      <c r="P36" s="250">
        <v>22</v>
      </c>
      <c r="Q36" s="250">
        <v>26</v>
      </c>
      <c r="R36" s="250">
        <v>21</v>
      </c>
      <c r="S36" s="250">
        <v>21</v>
      </c>
      <c r="T36" s="250">
        <v>25</v>
      </c>
      <c r="U36" s="250">
        <v>24</v>
      </c>
      <c r="V36" s="250">
        <v>23</v>
      </c>
      <c r="W36" s="250">
        <v>30</v>
      </c>
      <c r="X36" s="250">
        <v>27</v>
      </c>
      <c r="Y36" s="250">
        <v>33</v>
      </c>
    </row>
    <row r="37" spans="2:25" ht="15" customHeight="1" x14ac:dyDescent="0.2">
      <c r="C37" s="145"/>
      <c r="D37" s="264"/>
      <c r="E37" s="138"/>
      <c r="F37" s="138"/>
      <c r="G37" s="249" t="s">
        <v>153</v>
      </c>
      <c r="H37" s="248">
        <v>0.46</v>
      </c>
      <c r="I37" s="248">
        <v>0.44</v>
      </c>
      <c r="J37" s="248">
        <v>0.4</v>
      </c>
      <c r="K37" s="248">
        <v>0.47</v>
      </c>
      <c r="L37" s="248">
        <v>0.54</v>
      </c>
      <c r="M37" s="248">
        <v>0.45</v>
      </c>
      <c r="N37" s="248">
        <v>0.47</v>
      </c>
      <c r="O37" s="248">
        <v>0.38269999999999998</v>
      </c>
      <c r="P37" s="248">
        <v>0.25280000000000002</v>
      </c>
      <c r="Q37" s="248">
        <v>0.317</v>
      </c>
      <c r="R37" s="248">
        <v>0.26900000000000002</v>
      </c>
      <c r="S37" s="248">
        <v>0.25</v>
      </c>
      <c r="T37" s="248">
        <v>0.25</v>
      </c>
      <c r="U37" s="248">
        <v>0.247</v>
      </c>
      <c r="V37" s="248">
        <v>0.23</v>
      </c>
      <c r="W37" s="248">
        <v>0.30299999999999999</v>
      </c>
      <c r="X37" s="248">
        <v>0.31</v>
      </c>
      <c r="Y37" s="248">
        <v>0.39300000000000002</v>
      </c>
    </row>
    <row r="38" spans="2:25" ht="15.95" customHeight="1" x14ac:dyDescent="0.2">
      <c r="C38" s="145"/>
      <c r="D38" s="182" t="s">
        <v>158</v>
      </c>
      <c r="E38" s="265"/>
      <c r="F38" s="265"/>
      <c r="G38" s="265"/>
      <c r="H38" s="265"/>
      <c r="I38" s="265"/>
      <c r="J38" s="265"/>
      <c r="K38" s="265"/>
      <c r="L38" s="265"/>
      <c r="M38" s="217"/>
      <c r="N38" s="217"/>
      <c r="O38" s="217"/>
      <c r="P38" s="217"/>
      <c r="Q38" s="217"/>
    </row>
    <row r="39" spans="2:25" ht="12" customHeight="1" x14ac:dyDescent="0.2">
      <c r="C39" s="145"/>
      <c r="D39" s="192" t="s">
        <v>349</v>
      </c>
      <c r="E39" s="265"/>
      <c r="F39" s="265"/>
      <c r="G39" s="265"/>
      <c r="H39" s="265"/>
      <c r="I39" s="265"/>
      <c r="J39" s="265"/>
      <c r="K39" s="265"/>
      <c r="L39" s="265"/>
      <c r="M39" s="217"/>
      <c r="N39" s="217"/>
      <c r="O39" s="217"/>
      <c r="P39" s="217"/>
      <c r="Q39" s="217"/>
    </row>
    <row r="40" spans="2:25" ht="15.95" customHeight="1" x14ac:dyDescent="0.2">
      <c r="C40" s="145"/>
      <c r="D40" s="180"/>
      <c r="E40" s="265"/>
      <c r="F40" s="265"/>
      <c r="G40" s="265"/>
      <c r="H40" s="265"/>
      <c r="I40" s="265"/>
      <c r="J40" s="265"/>
      <c r="K40" s="265"/>
      <c r="L40" s="265"/>
      <c r="M40" s="217"/>
      <c r="N40" s="217"/>
      <c r="O40" s="217"/>
      <c r="P40" s="217"/>
      <c r="Q40" s="217"/>
    </row>
    <row r="41" spans="2:25" ht="15.95" customHeight="1" x14ac:dyDescent="0.2">
      <c r="C41" s="145"/>
      <c r="D41" s="232" t="s">
        <v>164</v>
      </c>
      <c r="E41" s="479"/>
      <c r="F41" s="479"/>
      <c r="G41" s="479"/>
      <c r="H41" s="479"/>
      <c r="I41" s="479"/>
      <c r="J41" s="479"/>
      <c r="K41" s="479"/>
      <c r="L41" s="479"/>
      <c r="M41" s="376"/>
      <c r="N41" s="376"/>
      <c r="O41" s="376"/>
      <c r="P41" s="376"/>
      <c r="Q41" s="376"/>
      <c r="R41" s="480"/>
      <c r="S41" s="480"/>
      <c r="T41" s="480"/>
    </row>
    <row r="42" spans="2:25" ht="11.25" customHeight="1" x14ac:dyDescent="0.2">
      <c r="C42" s="145"/>
      <c r="D42" s="247" t="s">
        <v>324</v>
      </c>
      <c r="E42" s="265"/>
      <c r="F42" s="265"/>
      <c r="G42" s="265"/>
      <c r="H42" s="265"/>
      <c r="I42" s="265"/>
      <c r="J42" s="265"/>
      <c r="K42" s="265"/>
      <c r="L42" s="265"/>
      <c r="M42" s="217"/>
      <c r="N42" s="217"/>
      <c r="O42" s="217"/>
      <c r="P42" s="217"/>
      <c r="Q42" s="217"/>
    </row>
    <row r="43" spans="2:25" ht="6.75" customHeight="1" x14ac:dyDescent="0.2">
      <c r="C43" s="145"/>
      <c r="D43" s="180"/>
      <c r="E43" s="265"/>
      <c r="F43" s="265"/>
      <c r="G43" s="265"/>
      <c r="H43" s="265"/>
      <c r="I43" s="265"/>
      <c r="J43" s="265"/>
      <c r="K43" s="265"/>
      <c r="L43" s="265"/>
      <c r="M43" s="217"/>
      <c r="N43" s="217"/>
      <c r="O43" s="217"/>
      <c r="P43" s="217"/>
      <c r="Q43" s="217"/>
    </row>
    <row r="44" spans="2:25" ht="15.95" customHeight="1" x14ac:dyDescent="0.2">
      <c r="C44" s="145"/>
      <c r="D44" s="434" t="s">
        <v>322</v>
      </c>
      <c r="E44" s="148"/>
      <c r="F44" s="148"/>
      <c r="G44" s="148"/>
      <c r="H44" s="148"/>
      <c r="I44" s="148"/>
      <c r="J44" s="148"/>
      <c r="K44" s="148"/>
      <c r="L44" s="148"/>
      <c r="M44" s="148"/>
      <c r="N44" s="205"/>
      <c r="O44" s="205"/>
      <c r="P44" s="244"/>
      <c r="Q44" s="265"/>
      <c r="R44" s="265"/>
      <c r="S44" s="265"/>
      <c r="T44" s="217"/>
      <c r="U44" s="217"/>
      <c r="V44" s="217"/>
      <c r="W44" s="217"/>
      <c r="X44" s="217"/>
    </row>
    <row r="45" spans="2:25" ht="15.95" customHeight="1" x14ac:dyDescent="0.2">
      <c r="C45" s="145"/>
      <c r="D45" s="435" t="s">
        <v>146</v>
      </c>
      <c r="E45" s="436"/>
      <c r="F45" s="436"/>
      <c r="G45" s="436"/>
      <c r="H45" s="436"/>
      <c r="I45" s="436"/>
      <c r="J45" s="436"/>
      <c r="K45" s="436"/>
      <c r="L45" s="436"/>
      <c r="M45" s="437"/>
      <c r="N45" s="185" t="s">
        <v>8</v>
      </c>
      <c r="O45" s="185" t="s">
        <v>147</v>
      </c>
      <c r="P45" s="185" t="s">
        <v>151</v>
      </c>
      <c r="Q45" s="265"/>
      <c r="R45" s="265"/>
      <c r="S45" s="265"/>
      <c r="T45" s="217"/>
      <c r="U45" s="217"/>
      <c r="V45" s="217"/>
      <c r="W45" s="217"/>
      <c r="X45" s="217"/>
    </row>
    <row r="46" spans="2:25" ht="15.95" customHeight="1" x14ac:dyDescent="0.2">
      <c r="C46" s="145"/>
      <c r="D46" s="565" t="s">
        <v>148</v>
      </c>
      <c r="E46" s="566"/>
      <c r="F46" s="566"/>
      <c r="G46" s="566"/>
      <c r="H46" s="566"/>
      <c r="I46" s="566"/>
      <c r="J46" s="566"/>
      <c r="K46" s="566"/>
      <c r="L46" s="566"/>
      <c r="M46" s="566"/>
      <c r="N46" s="233">
        <v>32</v>
      </c>
      <c r="O46" s="233">
        <v>11</v>
      </c>
      <c r="P46" s="170">
        <v>21</v>
      </c>
      <c r="Q46" s="265"/>
      <c r="R46" s="265"/>
      <c r="S46" s="265"/>
      <c r="T46" s="217"/>
      <c r="U46" s="217"/>
      <c r="V46" s="217"/>
      <c r="W46" s="217"/>
      <c r="X46" s="217"/>
    </row>
    <row r="47" spans="2:25" ht="15.95" customHeight="1" x14ac:dyDescent="0.2">
      <c r="C47" s="145"/>
      <c r="D47" s="567" t="s">
        <v>149</v>
      </c>
      <c r="E47" s="568"/>
      <c r="F47" s="568"/>
      <c r="G47" s="568"/>
      <c r="H47" s="568"/>
      <c r="I47" s="568"/>
      <c r="J47" s="568"/>
      <c r="K47" s="568"/>
      <c r="L47" s="568"/>
      <c r="M47" s="568"/>
      <c r="N47" s="237">
        <v>2</v>
      </c>
      <c r="O47" s="237">
        <v>1</v>
      </c>
      <c r="P47" s="236">
        <v>1</v>
      </c>
      <c r="Q47" s="265"/>
      <c r="R47" s="265"/>
      <c r="S47" s="265"/>
      <c r="T47" s="217"/>
      <c r="U47" s="217"/>
      <c r="V47" s="217"/>
      <c r="W47" s="217"/>
      <c r="X47" s="217"/>
    </row>
    <row r="48" spans="2:25" ht="15.95" customHeight="1" x14ac:dyDescent="0.2">
      <c r="C48" s="145"/>
      <c r="D48" s="396" t="s">
        <v>150</v>
      </c>
      <c r="E48" s="440"/>
      <c r="F48" s="440"/>
      <c r="G48" s="440"/>
      <c r="H48" s="440"/>
      <c r="I48" s="440"/>
      <c r="J48" s="440"/>
      <c r="K48" s="440"/>
      <c r="L48" s="440"/>
      <c r="M48" s="440"/>
      <c r="N48" s="316">
        <v>5</v>
      </c>
      <c r="O48" s="316">
        <v>2</v>
      </c>
      <c r="P48" s="201">
        <v>3</v>
      </c>
      <c r="Q48" s="265"/>
      <c r="R48" s="265"/>
      <c r="S48" s="265"/>
      <c r="T48" s="217"/>
      <c r="U48" s="217"/>
      <c r="V48" s="217"/>
      <c r="W48" s="217"/>
      <c r="X48" s="217"/>
    </row>
    <row r="49" spans="2:24" ht="15.95" customHeight="1" x14ac:dyDescent="0.2">
      <c r="C49" s="145"/>
      <c r="D49" s="534"/>
      <c r="E49" s="535"/>
      <c r="F49" s="535"/>
      <c r="G49" s="536"/>
      <c r="H49" s="537" t="s">
        <v>8</v>
      </c>
      <c r="I49" s="537"/>
      <c r="J49" s="537"/>
      <c r="K49" s="537"/>
      <c r="L49" s="537"/>
      <c r="M49" s="528"/>
      <c r="N49" s="473">
        <f>SUM(N46:N48)</f>
        <v>39</v>
      </c>
      <c r="O49" s="473">
        <f>SUM(O46:O48)</f>
        <v>14</v>
      </c>
      <c r="P49" s="472">
        <f>SUM(P46:P48)</f>
        <v>25</v>
      </c>
      <c r="Q49" s="265"/>
      <c r="R49" s="265"/>
      <c r="S49" s="265"/>
      <c r="T49" s="217"/>
      <c r="U49" s="217"/>
      <c r="V49" s="217"/>
      <c r="W49" s="217"/>
      <c r="X49" s="217"/>
    </row>
    <row r="50" spans="2:24" ht="15.95" customHeight="1" x14ac:dyDescent="0.2">
      <c r="C50" s="145"/>
      <c r="D50" s="180" t="s">
        <v>348</v>
      </c>
      <c r="E50" s="265"/>
      <c r="F50" s="265"/>
      <c r="G50" s="265"/>
      <c r="H50" s="265"/>
      <c r="I50" s="265"/>
      <c r="J50" s="265"/>
      <c r="K50" s="265"/>
      <c r="L50" s="265"/>
      <c r="M50" s="265"/>
      <c r="N50" s="217"/>
      <c r="O50" s="217"/>
      <c r="P50" s="217"/>
      <c r="Q50" s="217"/>
      <c r="R50" s="217"/>
    </row>
    <row r="51" spans="2:24" ht="15.95" customHeight="1" x14ac:dyDescent="0.2">
      <c r="C51" s="145"/>
      <c r="D51" s="180"/>
      <c r="E51" s="265"/>
      <c r="F51" s="265"/>
      <c r="G51" s="265"/>
      <c r="H51" s="265"/>
      <c r="I51" s="265"/>
      <c r="J51" s="265"/>
      <c r="K51" s="265"/>
      <c r="L51" s="265"/>
      <c r="M51" s="265"/>
      <c r="N51" s="217"/>
      <c r="O51" s="217"/>
      <c r="P51" s="217"/>
      <c r="Q51" s="217"/>
      <c r="R51" s="217"/>
    </row>
    <row r="52" spans="2:24" ht="15.95" customHeight="1" x14ac:dyDescent="0.2">
      <c r="C52" s="145"/>
      <c r="D52" s="180"/>
      <c r="E52" s="265"/>
      <c r="F52" s="265"/>
      <c r="G52" s="265"/>
      <c r="H52" s="265"/>
      <c r="I52" s="265"/>
      <c r="J52" s="265"/>
      <c r="K52" s="265"/>
      <c r="L52" s="265"/>
      <c r="M52" s="265"/>
      <c r="N52" s="217"/>
      <c r="O52" s="217"/>
      <c r="P52" s="217"/>
      <c r="Q52" s="217"/>
      <c r="R52" s="217"/>
    </row>
    <row r="53" spans="2:24" ht="15.95" customHeight="1" x14ac:dyDescent="0.2">
      <c r="D53" s="217"/>
      <c r="E53" s="217"/>
      <c r="F53" s="217"/>
      <c r="G53" s="217"/>
      <c r="H53" s="217"/>
      <c r="I53" s="217"/>
      <c r="J53" s="217"/>
      <c r="K53" s="217"/>
      <c r="L53" s="217"/>
      <c r="M53" s="217"/>
      <c r="N53" s="217"/>
      <c r="O53" s="217"/>
      <c r="P53" s="217"/>
      <c r="Q53" s="217"/>
      <c r="R53" s="217"/>
    </row>
    <row r="54" spans="2:24" ht="15.95" customHeight="1" x14ac:dyDescent="0.2">
      <c r="B54" s="158"/>
      <c r="C54" s="143"/>
      <c r="D54" s="100"/>
      <c r="E54" s="100"/>
      <c r="F54" s="100"/>
      <c r="G54" s="100"/>
      <c r="H54" s="100"/>
      <c r="I54" s="100"/>
      <c r="J54" s="100"/>
      <c r="K54" s="100"/>
      <c r="L54" s="100"/>
      <c r="M54" s="100"/>
      <c r="N54" s="217"/>
      <c r="O54" s="217"/>
      <c r="P54" s="217"/>
      <c r="Q54" s="217"/>
      <c r="R54" s="217"/>
    </row>
    <row r="55" spans="2:24" ht="6.95" customHeight="1" x14ac:dyDescent="0.2">
      <c r="B55" s="158"/>
      <c r="C55" s="143"/>
      <c r="D55" s="100"/>
      <c r="E55" s="100"/>
      <c r="F55" s="100"/>
      <c r="G55" s="100"/>
      <c r="H55" s="100"/>
      <c r="I55" s="100"/>
      <c r="J55" s="100"/>
      <c r="K55" s="100"/>
      <c r="L55" s="100"/>
      <c r="M55" s="100"/>
      <c r="N55" s="217"/>
      <c r="O55" s="217"/>
      <c r="P55" s="217"/>
      <c r="Q55" s="217"/>
      <c r="R55" s="217"/>
    </row>
    <row r="56" spans="2:24" ht="15.95" customHeight="1" x14ac:dyDescent="0.2">
      <c r="B56" s="158"/>
      <c r="C56" s="143"/>
      <c r="D56" s="278" t="s">
        <v>325</v>
      </c>
      <c r="E56" s="100"/>
      <c r="F56" s="100"/>
      <c r="G56" s="100"/>
      <c r="H56" s="100"/>
      <c r="I56" s="100"/>
      <c r="J56" s="100"/>
      <c r="K56" s="100"/>
      <c r="L56" s="100"/>
      <c r="M56" s="100"/>
      <c r="N56" s="217"/>
      <c r="O56" s="217"/>
      <c r="P56" s="217"/>
      <c r="Q56" s="217"/>
      <c r="R56" s="217"/>
    </row>
    <row r="57" spans="2:24" ht="6.95" customHeight="1" x14ac:dyDescent="0.2">
      <c r="C57" s="143"/>
      <c r="D57" s="100"/>
      <c r="E57" s="100"/>
      <c r="F57" s="100"/>
      <c r="G57" s="100"/>
      <c r="H57" s="100"/>
      <c r="I57" s="100"/>
      <c r="J57" s="100"/>
      <c r="K57" s="100"/>
      <c r="L57" s="100"/>
      <c r="M57" s="100"/>
      <c r="N57" s="217"/>
      <c r="O57" s="217"/>
      <c r="P57" s="217"/>
      <c r="Q57" s="217"/>
      <c r="R57" s="217"/>
    </row>
    <row r="58" spans="2:24" ht="15.95" customHeight="1" x14ac:dyDescent="0.2">
      <c r="C58" s="143"/>
      <c r="D58" s="245" t="s">
        <v>326</v>
      </c>
      <c r="E58" s="277"/>
      <c r="F58" s="277"/>
      <c r="G58" s="277"/>
      <c r="H58" s="277"/>
      <c r="I58" s="277"/>
      <c r="J58" s="277"/>
      <c r="K58" s="277"/>
      <c r="L58" s="277"/>
      <c r="M58" s="277"/>
      <c r="N58" s="276"/>
      <c r="O58" s="100"/>
      <c r="P58" s="100"/>
      <c r="Q58" s="100"/>
      <c r="R58" s="100"/>
      <c r="S58" s="217"/>
      <c r="T58" s="217"/>
      <c r="U58" s="217"/>
      <c r="V58" s="217"/>
      <c r="W58" s="217"/>
    </row>
    <row r="59" spans="2:24" ht="15.95" customHeight="1" x14ac:dyDescent="0.2">
      <c r="C59" s="143"/>
      <c r="D59" s="260" t="s">
        <v>157</v>
      </c>
      <c r="E59" s="285"/>
      <c r="F59" s="285"/>
      <c r="G59" s="284"/>
      <c r="H59" s="284"/>
      <c r="I59" s="284"/>
      <c r="J59" s="284"/>
      <c r="K59" s="284"/>
      <c r="L59" s="284"/>
      <c r="M59" s="284"/>
      <c r="N59" s="274"/>
      <c r="O59" s="100"/>
      <c r="P59" s="100"/>
      <c r="Q59" s="100"/>
      <c r="R59" s="100"/>
      <c r="S59" s="217"/>
      <c r="T59" s="217"/>
      <c r="U59" s="217"/>
      <c r="V59" s="217"/>
      <c r="W59" s="217"/>
    </row>
    <row r="60" spans="2:24" ht="15" customHeight="1" x14ac:dyDescent="0.2">
      <c r="B60" s="158"/>
      <c r="D60" s="252" t="s">
        <v>125</v>
      </c>
      <c r="E60" s="459"/>
      <c r="F60" s="459"/>
      <c r="G60" s="459"/>
      <c r="H60" s="459"/>
      <c r="I60" s="459"/>
      <c r="J60" s="459"/>
      <c r="K60" s="459"/>
      <c r="L60" s="459"/>
      <c r="M60" s="459"/>
      <c r="N60" s="271">
        <v>74</v>
      </c>
      <c r="O60" s="217"/>
      <c r="P60" s="217"/>
      <c r="Q60" s="217"/>
      <c r="R60" s="217"/>
      <c r="S60" s="217"/>
      <c r="T60" s="217"/>
      <c r="U60" s="217"/>
      <c r="V60" s="217"/>
      <c r="W60" s="217"/>
    </row>
    <row r="61" spans="2:24" ht="15" customHeight="1" x14ac:dyDescent="0.2">
      <c r="D61" s="270" t="s">
        <v>126</v>
      </c>
      <c r="E61" s="282"/>
      <c r="F61" s="453"/>
      <c r="G61" s="453"/>
      <c r="H61" s="453"/>
      <c r="I61" s="453"/>
      <c r="J61" s="453"/>
      <c r="K61" s="453"/>
      <c r="L61" s="453"/>
      <c r="M61" s="453"/>
      <c r="N61" s="269">
        <v>94</v>
      </c>
      <c r="O61" s="217"/>
      <c r="P61" s="217"/>
      <c r="Q61" s="217"/>
      <c r="R61" s="217"/>
      <c r="S61" s="217"/>
      <c r="T61" s="217"/>
      <c r="U61" s="217"/>
      <c r="V61" s="217"/>
      <c r="W61" s="217"/>
    </row>
    <row r="62" spans="2:24" ht="15" customHeight="1" x14ac:dyDescent="0.2">
      <c r="C62" s="145"/>
      <c r="D62" s="275"/>
      <c r="E62" s="265"/>
      <c r="F62" s="454" t="s">
        <v>147</v>
      </c>
      <c r="G62" s="454"/>
      <c r="H62" s="454"/>
      <c r="I62" s="454"/>
      <c r="J62" s="454"/>
      <c r="K62" s="454"/>
      <c r="L62" s="454"/>
      <c r="M62" s="454"/>
      <c r="N62" s="266">
        <v>35</v>
      </c>
      <c r="O62" s="265"/>
      <c r="P62" s="265"/>
      <c r="Q62" s="265"/>
      <c r="R62" s="265"/>
      <c r="S62" s="217"/>
      <c r="T62" s="217"/>
      <c r="U62" s="217"/>
      <c r="V62" s="217"/>
      <c r="W62" s="217"/>
    </row>
    <row r="63" spans="2:24" ht="15" customHeight="1" x14ac:dyDescent="0.2">
      <c r="C63" s="145"/>
      <c r="D63" s="275"/>
      <c r="E63" s="265"/>
      <c r="F63" s="529" t="s">
        <v>151</v>
      </c>
      <c r="G63" s="529"/>
      <c r="H63" s="529"/>
      <c r="I63" s="529"/>
      <c r="J63" s="529"/>
      <c r="K63" s="529"/>
      <c r="L63" s="529"/>
      <c r="M63" s="529"/>
      <c r="N63" s="530">
        <v>59</v>
      </c>
      <c r="O63" s="265"/>
      <c r="P63" s="265"/>
      <c r="Q63" s="265"/>
      <c r="R63" s="265"/>
      <c r="S63" s="217"/>
      <c r="T63" s="217"/>
      <c r="U63" s="217"/>
      <c r="V63" s="217"/>
      <c r="W63" s="217"/>
    </row>
    <row r="64" spans="2:24" ht="15.95" customHeight="1" x14ac:dyDescent="0.2">
      <c r="D64" s="531" t="s">
        <v>127</v>
      </c>
      <c r="E64" s="532"/>
      <c r="F64" s="532"/>
      <c r="G64" s="533"/>
      <c r="H64" s="533"/>
      <c r="I64" s="533"/>
      <c r="J64" s="533"/>
      <c r="K64" s="533"/>
      <c r="L64" s="533"/>
      <c r="M64" s="533"/>
      <c r="N64" s="274"/>
      <c r="O64" s="217"/>
      <c r="P64" s="217"/>
      <c r="Q64" s="217"/>
      <c r="R64" s="79"/>
      <c r="S64" s="217"/>
      <c r="T64" s="217"/>
      <c r="U64" s="217"/>
      <c r="V64" s="217"/>
      <c r="W64" s="217"/>
    </row>
    <row r="65" spans="1:25" ht="15" customHeight="1" x14ac:dyDescent="0.2">
      <c r="D65" s="252" t="s">
        <v>128</v>
      </c>
      <c r="E65" s="459"/>
      <c r="F65" s="459"/>
      <c r="G65" s="459"/>
      <c r="H65" s="459"/>
      <c r="I65" s="459"/>
      <c r="J65" s="459"/>
      <c r="K65" s="459"/>
      <c r="L65" s="459"/>
      <c r="M65" s="459"/>
      <c r="N65" s="271">
        <v>21</v>
      </c>
      <c r="O65" s="217"/>
      <c r="P65" s="217"/>
      <c r="Q65" s="217"/>
      <c r="R65" s="217"/>
      <c r="S65" s="217"/>
      <c r="T65" s="217"/>
      <c r="U65" s="217"/>
      <c r="V65" s="217"/>
      <c r="W65" s="217"/>
    </row>
    <row r="66" spans="1:25" ht="15" customHeight="1" x14ac:dyDescent="0.2">
      <c r="D66" s="270" t="s">
        <v>126</v>
      </c>
      <c r="E66" s="282"/>
      <c r="F66" s="453"/>
      <c r="G66" s="453"/>
      <c r="H66" s="453"/>
      <c r="I66" s="453"/>
      <c r="J66" s="453"/>
      <c r="K66" s="453"/>
      <c r="L66" s="453"/>
      <c r="M66" s="453"/>
      <c r="N66" s="269">
        <v>26</v>
      </c>
      <c r="O66" s="217"/>
      <c r="P66" s="217"/>
      <c r="Q66" s="217"/>
      <c r="R66" s="217"/>
      <c r="S66" s="217"/>
      <c r="T66" s="217"/>
      <c r="U66" s="217"/>
      <c r="V66" s="217"/>
      <c r="W66" s="217"/>
    </row>
    <row r="67" spans="1:25" ht="15" customHeight="1" x14ac:dyDescent="0.2">
      <c r="C67" s="145"/>
      <c r="D67" s="275"/>
      <c r="E67" s="265"/>
      <c r="F67" s="454" t="s">
        <v>147</v>
      </c>
      <c r="G67" s="454"/>
      <c r="H67" s="454"/>
      <c r="I67" s="454"/>
      <c r="J67" s="454"/>
      <c r="K67" s="454"/>
      <c r="L67" s="454"/>
      <c r="M67" s="454"/>
      <c r="N67" s="266">
        <v>9</v>
      </c>
      <c r="O67" s="265"/>
      <c r="P67" s="265"/>
      <c r="Q67" s="265"/>
      <c r="R67" s="265"/>
      <c r="S67" s="217"/>
      <c r="T67" s="217"/>
      <c r="U67" s="217"/>
      <c r="V67" s="217"/>
      <c r="W67" s="217"/>
    </row>
    <row r="68" spans="1:25" ht="15" customHeight="1" x14ac:dyDescent="0.2">
      <c r="C68" s="145"/>
      <c r="D68" s="275"/>
      <c r="E68" s="265"/>
      <c r="F68" s="454" t="s">
        <v>151</v>
      </c>
      <c r="G68" s="454"/>
      <c r="H68" s="454"/>
      <c r="I68" s="454"/>
      <c r="J68" s="454"/>
      <c r="K68" s="454"/>
      <c r="L68" s="454"/>
      <c r="M68" s="454"/>
      <c r="N68" s="266">
        <v>17</v>
      </c>
      <c r="O68" s="265"/>
      <c r="P68" s="265"/>
      <c r="Q68" s="265"/>
      <c r="R68" s="265"/>
      <c r="S68" s="217"/>
      <c r="T68" s="217"/>
      <c r="U68" s="217"/>
      <c r="V68" s="217"/>
      <c r="W68" s="217"/>
    </row>
    <row r="69" spans="1:25" ht="15" customHeight="1" x14ac:dyDescent="0.2">
      <c r="D69" s="264"/>
      <c r="E69" s="138"/>
      <c r="F69" s="138"/>
      <c r="G69" s="451" t="s">
        <v>129</v>
      </c>
      <c r="H69" s="451"/>
      <c r="I69" s="451"/>
      <c r="J69" s="451"/>
      <c r="K69" s="451"/>
      <c r="L69" s="451"/>
      <c r="M69" s="451"/>
      <c r="N69" s="263">
        <v>0.27700000000000002</v>
      </c>
      <c r="O69" s="217"/>
      <c r="P69" s="217"/>
      <c r="Q69" s="217"/>
      <c r="R69" s="217"/>
      <c r="S69" s="217"/>
      <c r="T69" s="217"/>
      <c r="U69" s="217"/>
      <c r="V69" s="217"/>
      <c r="W69" s="217"/>
    </row>
    <row r="70" spans="1:25" ht="15.95" customHeight="1" x14ac:dyDescent="0.2">
      <c r="C70" s="158"/>
      <c r="D70" s="180" t="s">
        <v>348</v>
      </c>
      <c r="E70" s="79"/>
      <c r="F70" s="79"/>
      <c r="G70" s="79"/>
      <c r="H70" s="79"/>
      <c r="I70" s="79"/>
      <c r="J70" s="79"/>
      <c r="K70" s="79"/>
      <c r="L70" s="79"/>
      <c r="M70" s="79"/>
      <c r="N70" s="217"/>
      <c r="O70" s="217"/>
      <c r="P70" s="217"/>
      <c r="Q70" s="217"/>
      <c r="R70" s="217"/>
    </row>
    <row r="71" spans="1:25" ht="15.95" customHeight="1" x14ac:dyDescent="0.2">
      <c r="A71" s="158"/>
      <c r="B71" s="158"/>
      <c r="C71" s="158"/>
      <c r="D71" s="180"/>
      <c r="E71" s="79"/>
      <c r="F71" s="79"/>
      <c r="G71" s="79"/>
      <c r="H71" s="79"/>
      <c r="I71" s="79"/>
      <c r="J71" s="79"/>
      <c r="K71" s="79"/>
      <c r="L71" s="79"/>
      <c r="M71" s="79"/>
      <c r="N71" s="79"/>
      <c r="O71" s="217"/>
      <c r="P71" s="217"/>
      <c r="Q71" s="217"/>
    </row>
    <row r="72" spans="1:25" ht="15.95" customHeight="1" x14ac:dyDescent="0.2">
      <c r="A72" s="158"/>
      <c r="B72" s="158"/>
      <c r="C72" s="210"/>
      <c r="D72" s="232" t="s">
        <v>327</v>
      </c>
      <c r="E72" s="79"/>
      <c r="F72" s="79"/>
      <c r="G72" s="79"/>
      <c r="H72" s="79"/>
      <c r="I72" s="79"/>
      <c r="J72" s="79"/>
      <c r="K72" s="79"/>
      <c r="L72" s="79"/>
      <c r="M72" s="79"/>
      <c r="N72" s="79"/>
      <c r="O72" s="217"/>
      <c r="P72" s="217"/>
      <c r="Q72" s="217"/>
    </row>
    <row r="73" spans="1:25" ht="6.95" customHeight="1" x14ac:dyDescent="0.2">
      <c r="A73" s="158"/>
      <c r="B73" s="158"/>
      <c r="C73" s="158"/>
      <c r="D73" s="79"/>
      <c r="E73" s="79"/>
      <c r="F73" s="79"/>
      <c r="G73" s="79"/>
      <c r="H73" s="79"/>
      <c r="I73" s="79"/>
      <c r="J73" s="79"/>
      <c r="K73" s="79"/>
      <c r="L73" s="79"/>
      <c r="M73" s="79"/>
      <c r="N73" s="79"/>
      <c r="O73" s="217"/>
      <c r="P73" s="217"/>
      <c r="Q73" s="217"/>
    </row>
    <row r="74" spans="1:25" ht="15.95" customHeight="1" x14ac:dyDescent="0.2">
      <c r="D74" s="434" t="s">
        <v>156</v>
      </c>
      <c r="E74" s="476"/>
      <c r="F74" s="476"/>
      <c r="G74" s="476"/>
      <c r="H74" s="476"/>
      <c r="I74" s="476"/>
      <c r="J74" s="476"/>
      <c r="K74" s="476"/>
      <c r="L74" s="262"/>
      <c r="M74" s="262"/>
      <c r="N74" s="261"/>
      <c r="O74" s="261"/>
      <c r="P74" s="261"/>
      <c r="Q74" s="261"/>
      <c r="R74" s="261"/>
      <c r="S74" s="261"/>
      <c r="T74" s="261"/>
      <c r="U74" s="261"/>
      <c r="V74" s="261"/>
      <c r="W74" s="261"/>
      <c r="X74" s="261"/>
      <c r="Y74" s="261"/>
    </row>
    <row r="75" spans="1:25" ht="15.95" customHeight="1" x14ac:dyDescent="0.2">
      <c r="D75" s="260" t="s">
        <v>155</v>
      </c>
      <c r="E75" s="259"/>
      <c r="F75" s="259"/>
      <c r="G75" s="259"/>
      <c r="H75" s="259"/>
      <c r="I75" s="258"/>
      <c r="J75" s="258"/>
      <c r="K75" s="258"/>
      <c r="L75" s="257">
        <v>2010</v>
      </c>
      <c r="M75" s="257">
        <v>2011</v>
      </c>
      <c r="N75" s="257">
        <v>2012</v>
      </c>
      <c r="O75" s="257">
        <v>2013</v>
      </c>
      <c r="P75" s="257">
        <v>2014</v>
      </c>
      <c r="Q75" s="257">
        <v>2015</v>
      </c>
      <c r="R75" s="257">
        <v>2016</v>
      </c>
      <c r="S75" s="257">
        <v>2017</v>
      </c>
      <c r="T75" s="257">
        <v>2018</v>
      </c>
      <c r="U75" s="257">
        <v>2019</v>
      </c>
      <c r="V75" s="257">
        <v>2020</v>
      </c>
      <c r="W75" s="257">
        <v>2021</v>
      </c>
      <c r="X75" s="257">
        <v>2022</v>
      </c>
      <c r="Y75" s="257">
        <v>2023</v>
      </c>
    </row>
    <row r="76" spans="1:25" ht="15.95" customHeight="1" x14ac:dyDescent="0.2">
      <c r="D76" s="273" t="s">
        <v>126</v>
      </c>
      <c r="E76" s="272"/>
      <c r="F76" s="272"/>
      <c r="G76" s="272"/>
      <c r="H76" s="272"/>
      <c r="I76" s="272"/>
      <c r="J76" s="272"/>
      <c r="K76" s="272"/>
      <c r="L76" s="253">
        <v>20</v>
      </c>
      <c r="M76" s="253">
        <v>24</v>
      </c>
      <c r="N76" s="253">
        <v>17</v>
      </c>
      <c r="O76" s="253">
        <v>39</v>
      </c>
      <c r="P76" s="253">
        <v>31</v>
      </c>
      <c r="Q76" s="253">
        <v>27</v>
      </c>
      <c r="R76" s="253">
        <v>27</v>
      </c>
      <c r="S76" s="253">
        <v>34</v>
      </c>
      <c r="T76" s="253">
        <v>20</v>
      </c>
      <c r="U76" s="253">
        <v>20</v>
      </c>
      <c r="V76" s="253">
        <v>20</v>
      </c>
      <c r="W76" s="253">
        <v>25</v>
      </c>
      <c r="X76" s="253">
        <v>24</v>
      </c>
      <c r="Y76" s="253">
        <v>26</v>
      </c>
    </row>
    <row r="77" spans="1:25" ht="15.95" customHeight="1" x14ac:dyDescent="0.2">
      <c r="D77" s="273" t="s">
        <v>154</v>
      </c>
      <c r="E77" s="283"/>
      <c r="F77" s="283"/>
      <c r="G77" s="459"/>
      <c r="H77" s="459"/>
      <c r="I77" s="459"/>
      <c r="J77" s="459"/>
      <c r="K77" s="459"/>
      <c r="L77" s="250">
        <v>12</v>
      </c>
      <c r="M77" s="250">
        <v>17</v>
      </c>
      <c r="N77" s="250">
        <v>15</v>
      </c>
      <c r="O77" s="250">
        <v>24</v>
      </c>
      <c r="P77" s="250">
        <v>20</v>
      </c>
      <c r="Q77" s="250">
        <v>19</v>
      </c>
      <c r="R77" s="250">
        <v>21</v>
      </c>
      <c r="S77" s="250">
        <v>26</v>
      </c>
      <c r="T77" s="250">
        <v>16</v>
      </c>
      <c r="U77" s="250">
        <v>16</v>
      </c>
      <c r="V77" s="250">
        <v>13</v>
      </c>
      <c r="W77" s="250">
        <v>19</v>
      </c>
      <c r="X77" s="250">
        <v>18</v>
      </c>
      <c r="Y77" s="250">
        <v>21</v>
      </c>
    </row>
    <row r="78" spans="1:25" ht="15.95" customHeight="1" x14ac:dyDescent="0.2">
      <c r="D78" s="264"/>
      <c r="E78" s="477"/>
      <c r="F78" s="477"/>
      <c r="G78" s="478" t="s">
        <v>153</v>
      </c>
      <c r="H78" s="478"/>
      <c r="I78" s="478"/>
      <c r="J78" s="478"/>
      <c r="K78" s="478"/>
      <c r="L78" s="248">
        <v>0.38700000000000001</v>
      </c>
      <c r="M78" s="248">
        <v>0.38629999999999998</v>
      </c>
      <c r="N78" s="248">
        <v>0.32600000000000001</v>
      </c>
      <c r="O78" s="248">
        <v>0.40670000000000001</v>
      </c>
      <c r="P78" s="248">
        <v>0.31740000000000002</v>
      </c>
      <c r="Q78" s="248">
        <v>0.3584</v>
      </c>
      <c r="R78" s="248">
        <v>0.41199999999999998</v>
      </c>
      <c r="S78" s="248">
        <v>0.42599999999999999</v>
      </c>
      <c r="T78" s="248">
        <v>0.29599999999999999</v>
      </c>
      <c r="U78" s="248">
        <v>0.25</v>
      </c>
      <c r="V78" s="248">
        <v>0.19689999999999999</v>
      </c>
      <c r="W78" s="248">
        <v>0.27539999999999998</v>
      </c>
      <c r="X78" s="248">
        <v>0.23100000000000001</v>
      </c>
      <c r="Y78" s="248">
        <v>0.28399999999999997</v>
      </c>
    </row>
    <row r="79" spans="1:25" ht="15.95" customHeight="1" x14ac:dyDescent="0.2">
      <c r="D79" s="182" t="s">
        <v>152</v>
      </c>
      <c r="E79" s="217"/>
      <c r="F79" s="217"/>
      <c r="G79" s="217"/>
      <c r="H79" s="217"/>
      <c r="I79" s="217"/>
      <c r="J79" s="217"/>
      <c r="K79" s="217"/>
      <c r="L79" s="217"/>
      <c r="M79" s="217"/>
      <c r="N79" s="217"/>
      <c r="O79" s="217"/>
      <c r="P79" s="217"/>
      <c r="Q79" s="217"/>
    </row>
    <row r="80" spans="1:25" ht="9" customHeight="1" x14ac:dyDescent="0.2">
      <c r="D80" s="180" t="s">
        <v>350</v>
      </c>
      <c r="E80" s="217"/>
      <c r="F80" s="217"/>
      <c r="G80" s="217"/>
      <c r="H80" s="217"/>
      <c r="I80" s="217"/>
      <c r="J80" s="217"/>
      <c r="K80" s="217"/>
      <c r="L80" s="217"/>
      <c r="M80" s="217"/>
      <c r="N80" s="217"/>
      <c r="O80" s="217"/>
      <c r="P80" s="217"/>
      <c r="Q80" s="217"/>
    </row>
    <row r="81" spans="3:24" ht="15.95" customHeight="1" x14ac:dyDescent="0.2">
      <c r="D81" s="180"/>
      <c r="E81" s="217"/>
      <c r="F81" s="217"/>
      <c r="G81" s="217"/>
      <c r="H81" s="217"/>
      <c r="I81" s="217"/>
      <c r="J81" s="217"/>
      <c r="K81" s="217"/>
      <c r="L81" s="217"/>
      <c r="M81" s="217"/>
      <c r="N81" s="217"/>
      <c r="O81" s="217"/>
      <c r="P81" s="217"/>
      <c r="Q81" s="217"/>
    </row>
    <row r="82" spans="3:24" ht="15.95" customHeight="1" x14ac:dyDescent="0.2">
      <c r="D82" s="232" t="s">
        <v>165</v>
      </c>
      <c r="E82" s="217"/>
      <c r="F82" s="217"/>
      <c r="G82" s="217"/>
      <c r="H82" s="217"/>
      <c r="I82" s="217"/>
      <c r="J82" s="217"/>
      <c r="K82" s="217"/>
      <c r="L82" s="217"/>
      <c r="M82" s="217"/>
      <c r="N82" s="217"/>
      <c r="O82" s="217"/>
      <c r="P82" s="217"/>
      <c r="Q82" s="217"/>
    </row>
    <row r="83" spans="3:24" ht="11.25" customHeight="1" x14ac:dyDescent="0.2">
      <c r="C83" s="246"/>
      <c r="D83" s="247" t="s">
        <v>324</v>
      </c>
      <c r="E83" s="217"/>
      <c r="F83" s="217"/>
      <c r="G83" s="217"/>
      <c r="H83" s="217"/>
      <c r="I83" s="217"/>
      <c r="J83" s="217"/>
      <c r="K83" s="217"/>
      <c r="L83" s="217"/>
      <c r="M83" s="217"/>
      <c r="N83" s="217"/>
      <c r="O83" s="217"/>
      <c r="P83" s="217"/>
      <c r="Q83" s="217"/>
      <c r="R83" s="217"/>
    </row>
    <row r="84" spans="3:24" ht="6.75" customHeight="1" x14ac:dyDescent="0.2">
      <c r="C84" s="246"/>
      <c r="D84" s="247"/>
      <c r="E84" s="217"/>
      <c r="F84" s="217"/>
      <c r="G84" s="217"/>
      <c r="H84" s="217"/>
      <c r="I84" s="217"/>
      <c r="J84" s="217"/>
      <c r="K84" s="217"/>
      <c r="L84" s="217"/>
      <c r="M84" s="217"/>
      <c r="N84" s="217"/>
      <c r="O84" s="217"/>
      <c r="P84" s="217"/>
      <c r="Q84" s="217"/>
      <c r="R84" s="217"/>
    </row>
    <row r="85" spans="3:24" ht="15.95" customHeight="1" x14ac:dyDescent="0.2">
      <c r="C85" s="246"/>
      <c r="D85" s="434" t="s">
        <v>326</v>
      </c>
      <c r="E85" s="148"/>
      <c r="F85" s="148"/>
      <c r="G85" s="148"/>
      <c r="H85" s="148"/>
      <c r="I85" s="148"/>
      <c r="J85" s="148"/>
      <c r="K85" s="148"/>
      <c r="L85" s="148"/>
      <c r="M85" s="148"/>
      <c r="N85" s="205"/>
      <c r="O85" s="205"/>
      <c r="P85" s="183"/>
      <c r="Q85" s="145"/>
      <c r="R85" s="217"/>
      <c r="S85" s="217"/>
      <c r="T85" s="217"/>
      <c r="U85" s="217"/>
      <c r="V85" s="217"/>
      <c r="W85" s="217"/>
      <c r="X85" s="217"/>
    </row>
    <row r="86" spans="3:24" ht="15.95" customHeight="1" x14ac:dyDescent="0.2">
      <c r="D86" s="435" t="s">
        <v>146</v>
      </c>
      <c r="E86" s="436"/>
      <c r="F86" s="436"/>
      <c r="G86" s="436"/>
      <c r="H86" s="436"/>
      <c r="I86" s="436"/>
      <c r="J86" s="436"/>
      <c r="K86" s="436"/>
      <c r="L86" s="436"/>
      <c r="M86" s="436"/>
      <c r="N86" s="185" t="s">
        <v>8</v>
      </c>
      <c r="O86" s="185" t="s">
        <v>147</v>
      </c>
      <c r="P86" s="185" t="s">
        <v>151</v>
      </c>
      <c r="Q86" s="217"/>
      <c r="R86" s="217"/>
      <c r="S86" s="217"/>
      <c r="T86" s="217"/>
      <c r="U86" s="217"/>
      <c r="V86" s="217"/>
      <c r="W86" s="217"/>
    </row>
    <row r="87" spans="3:24" ht="15.95" customHeight="1" x14ac:dyDescent="0.2">
      <c r="D87" s="438" t="s">
        <v>148</v>
      </c>
      <c r="E87" s="439"/>
      <c r="F87" s="439"/>
      <c r="G87" s="439"/>
      <c r="H87" s="439"/>
      <c r="I87" s="439"/>
      <c r="J87" s="439"/>
      <c r="K87" s="439"/>
      <c r="L87" s="439"/>
      <c r="M87" s="439"/>
      <c r="N87" s="233">
        <v>19</v>
      </c>
      <c r="O87" s="233">
        <v>6</v>
      </c>
      <c r="P87" s="170">
        <v>13</v>
      </c>
    </row>
    <row r="88" spans="3:24" ht="15.95" customHeight="1" x14ac:dyDescent="0.2">
      <c r="D88" s="225" t="s">
        <v>150</v>
      </c>
      <c r="E88" s="145"/>
      <c r="F88" s="145"/>
      <c r="G88" s="145"/>
      <c r="H88" s="145"/>
      <c r="I88" s="145"/>
      <c r="J88" s="145"/>
      <c r="K88" s="145"/>
      <c r="L88" s="145"/>
      <c r="M88" s="145"/>
      <c r="N88" s="302">
        <v>7</v>
      </c>
      <c r="O88" s="302">
        <v>3</v>
      </c>
      <c r="P88" s="301">
        <v>4</v>
      </c>
    </row>
    <row r="89" spans="3:24" ht="15.95" customHeight="1" x14ac:dyDescent="0.2">
      <c r="D89" s="468"/>
      <c r="E89" s="469"/>
      <c r="F89" s="470"/>
      <c r="G89" s="471" t="s">
        <v>8</v>
      </c>
      <c r="H89" s="471"/>
      <c r="I89" s="471"/>
      <c r="J89" s="471"/>
      <c r="K89" s="471"/>
      <c r="L89" s="471"/>
      <c r="M89" s="471"/>
      <c r="N89" s="475">
        <f>SUM(N87:N88)</f>
        <v>26</v>
      </c>
      <c r="O89" s="475">
        <f>SUM(O87:O88)</f>
        <v>9</v>
      </c>
      <c r="P89" s="474">
        <f>SUM(P87:P88)</f>
        <v>17</v>
      </c>
    </row>
    <row r="90" spans="3:24" ht="15.95" customHeight="1" x14ac:dyDescent="0.2">
      <c r="D90" s="180" t="s">
        <v>348</v>
      </c>
    </row>
    <row r="91" spans="3:24" ht="15.95" customHeight="1" x14ac:dyDescent="0.2"/>
    <row r="92" spans="3:24" ht="15.95" customHeight="1" x14ac:dyDescent="0.2"/>
    <row r="93" spans="3:24" ht="15.95" customHeight="1" x14ac:dyDescent="0.2"/>
    <row r="95" spans="3:24" ht="15" customHeight="1" x14ac:dyDescent="0.2"/>
    <row r="96" spans="3:24"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sheetData>
  <pageMargins left="0.6692913385826772" right="0.47244094488188981" top="0.39370078740157483" bottom="0.6692913385826772" header="0" footer="0"/>
  <pageSetup paperSize="9" scale="97" fitToHeight="0" orientation="portrait" r:id="rId1"/>
  <headerFooter alignWithMargins="0"/>
  <rowBreaks count="1" manualBreakCount="1">
    <brk id="52" min="2" max="2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A1:R388"/>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3.5703125" style="2" customWidth="1"/>
    <col min="4" max="4" width="3.7109375" style="2" customWidth="1"/>
    <col min="5" max="5" width="21.5703125" style="2" customWidth="1"/>
    <col min="6" max="7" width="9.140625" style="2" hidden="1" customWidth="1"/>
    <col min="8" max="9" width="9.42578125" style="2" hidden="1" customWidth="1"/>
    <col min="10" max="10" width="8.85546875" style="2" hidden="1" customWidth="1"/>
    <col min="11" max="17" width="8.85546875" style="2" customWidth="1"/>
    <col min="18" max="16384" width="9.140625" style="2"/>
  </cols>
  <sheetData>
    <row r="1" spans="2:17" ht="15.95" customHeight="1" x14ac:dyDescent="0.2">
      <c r="B1" s="1"/>
      <c r="C1" s="1"/>
      <c r="D1" s="1"/>
      <c r="E1" s="1"/>
      <c r="F1" s="1"/>
      <c r="G1" s="1"/>
      <c r="H1" s="1"/>
      <c r="I1" s="1"/>
    </row>
    <row r="2" spans="2:17" ht="12" customHeight="1" x14ac:dyDescent="0.2">
      <c r="B2" s="1"/>
      <c r="C2" s="3"/>
      <c r="D2" s="3"/>
      <c r="E2" s="3"/>
      <c r="F2" s="3"/>
      <c r="G2" s="3"/>
      <c r="H2" s="3"/>
      <c r="I2" s="1"/>
    </row>
    <row r="3" spans="2:17" ht="12" customHeight="1" x14ac:dyDescent="0.2">
      <c r="B3" s="1"/>
      <c r="C3" s="3"/>
      <c r="D3" s="3"/>
      <c r="E3" s="3"/>
      <c r="F3" s="3"/>
      <c r="G3" s="3"/>
      <c r="H3" s="3"/>
      <c r="I3" s="1"/>
    </row>
    <row r="4" spans="2:17" ht="12" customHeight="1" x14ac:dyDescent="0.2">
      <c r="B4" s="1"/>
      <c r="C4" s="3"/>
      <c r="D4" s="3"/>
      <c r="E4" s="3"/>
      <c r="F4" s="3"/>
      <c r="G4" s="3"/>
      <c r="H4" s="3"/>
      <c r="I4" s="1"/>
    </row>
    <row r="5" spans="2:17" ht="24" customHeight="1" x14ac:dyDescent="0.2"/>
    <row r="6" spans="2:17" ht="18" customHeight="1" x14ac:dyDescent="0.2">
      <c r="C6" s="8" t="s">
        <v>0</v>
      </c>
      <c r="D6" s="8"/>
      <c r="E6" s="8"/>
    </row>
    <row r="7" spans="2:17" ht="18" customHeight="1" x14ac:dyDescent="0.2">
      <c r="C7" s="10" t="s">
        <v>195</v>
      </c>
      <c r="D7" s="10"/>
      <c r="E7" s="10"/>
    </row>
    <row r="8" spans="2:17" ht="6.95" customHeight="1" x14ac:dyDescent="0.2">
      <c r="C8" s="4"/>
      <c r="D8" s="4"/>
      <c r="E8" s="4"/>
      <c r="F8" s="4"/>
    </row>
    <row r="9" spans="2:17" ht="15.95" customHeight="1" x14ac:dyDescent="0.2">
      <c r="B9" s="3"/>
      <c r="C9" s="1"/>
      <c r="D9" s="1"/>
      <c r="E9" s="1"/>
      <c r="F9" s="1"/>
      <c r="G9" s="1"/>
      <c r="H9" s="1"/>
      <c r="I9" s="1"/>
      <c r="J9" s="1"/>
      <c r="K9" s="1"/>
      <c r="L9" s="1"/>
      <c r="M9" s="1"/>
      <c r="N9" s="1"/>
      <c r="O9" s="1"/>
      <c r="P9" s="1"/>
      <c r="Q9" s="1"/>
    </row>
    <row r="10" spans="2:17" ht="6.95" customHeight="1" x14ac:dyDescent="0.2">
      <c r="C10" s="3"/>
      <c r="D10" s="3"/>
      <c r="E10" s="3"/>
      <c r="F10" s="3"/>
      <c r="G10" s="3"/>
      <c r="H10" s="3"/>
      <c r="I10" s="3"/>
      <c r="J10" s="3"/>
      <c r="K10" s="3"/>
      <c r="L10" s="3"/>
      <c r="M10" s="3"/>
      <c r="N10" s="3"/>
      <c r="O10" s="3"/>
      <c r="P10" s="3"/>
    </row>
    <row r="11" spans="2:17" ht="26.25" customHeight="1" x14ac:dyDescent="0.2">
      <c r="D11" s="377"/>
      <c r="E11" s="378"/>
      <c r="F11" s="378"/>
      <c r="G11" s="378"/>
      <c r="H11" s="378"/>
      <c r="I11" s="378"/>
      <c r="J11" s="378"/>
      <c r="K11" s="70" t="s">
        <v>196</v>
      </c>
      <c r="L11" s="379" t="s">
        <v>193</v>
      </c>
      <c r="M11" s="380" t="s">
        <v>197</v>
      </c>
    </row>
    <row r="12" spans="2:17" ht="15.95" customHeight="1" x14ac:dyDescent="0.2">
      <c r="D12" s="48" t="s">
        <v>198</v>
      </c>
      <c r="E12" s="381"/>
      <c r="F12" s="381"/>
      <c r="G12" s="381"/>
      <c r="H12" s="381"/>
      <c r="I12" s="381"/>
      <c r="J12" s="381"/>
      <c r="K12" s="382">
        <v>1673</v>
      </c>
      <c r="L12" s="383">
        <f>(K12*100)/$K$14</f>
        <v>84.452296819787989</v>
      </c>
      <c r="M12" s="384">
        <f>(K12*100)/2596</f>
        <v>64.445300462249619</v>
      </c>
      <c r="P12" s="72"/>
    </row>
    <row r="13" spans="2:17" ht="15.95" customHeight="1" x14ac:dyDescent="0.2">
      <c r="D13" s="485" t="s">
        <v>199</v>
      </c>
      <c r="E13" s="486"/>
      <c r="F13" s="486"/>
      <c r="G13" s="486"/>
      <c r="H13" s="486"/>
      <c r="I13" s="486"/>
      <c r="J13" s="486"/>
      <c r="K13" s="385">
        <v>308</v>
      </c>
      <c r="L13" s="386">
        <f>(K13*100)/$K$14</f>
        <v>15.547703180212014</v>
      </c>
      <c r="M13" s="387">
        <f>(K13*100)/458</f>
        <v>67.248908296943227</v>
      </c>
      <c r="P13" s="72"/>
    </row>
    <row r="14" spans="2:17" ht="15.95" customHeight="1" x14ac:dyDescent="0.2">
      <c r="D14" s="60"/>
      <c r="E14" s="139" t="s">
        <v>200</v>
      </c>
      <c r="F14" s="139"/>
      <c r="G14" s="139"/>
      <c r="H14" s="31"/>
      <c r="I14" s="31"/>
      <c r="J14" s="31"/>
      <c r="K14" s="23">
        <f>SUM(K12:K13)</f>
        <v>1981</v>
      </c>
      <c r="L14" s="389">
        <f>(K14*100)/$K$14</f>
        <v>100</v>
      </c>
      <c r="M14" s="390">
        <f>(K14*100)/3054</f>
        <v>64.865749836280287</v>
      </c>
    </row>
    <row r="15" spans="2:17" ht="15.95" customHeight="1" x14ac:dyDescent="0.2">
      <c r="D15" s="17" t="s">
        <v>351</v>
      </c>
      <c r="E15" s="17"/>
      <c r="F15" s="391"/>
    </row>
    <row r="16" spans="2:17" ht="15.95" customHeight="1" x14ac:dyDescent="0.2">
      <c r="D16" s="392"/>
      <c r="E16" s="392"/>
      <c r="F16" s="17"/>
    </row>
    <row r="17" spans="3:16" ht="15.95" customHeight="1" x14ac:dyDescent="0.2">
      <c r="D17" s="392"/>
      <c r="E17" s="392"/>
      <c r="F17" s="17"/>
    </row>
    <row r="18" spans="3:16" ht="15.95" customHeight="1" x14ac:dyDescent="0.2">
      <c r="C18" s="3"/>
      <c r="D18" s="3"/>
      <c r="E18" s="3"/>
      <c r="F18" s="3"/>
      <c r="G18" s="3"/>
      <c r="H18" s="3"/>
      <c r="I18" s="3"/>
      <c r="J18" s="3"/>
    </row>
    <row r="19" spans="3:16" ht="6.95" customHeight="1" x14ac:dyDescent="0.2">
      <c r="C19" s="3"/>
      <c r="D19" s="3"/>
      <c r="E19" s="3"/>
      <c r="F19" s="3"/>
      <c r="G19" s="3"/>
      <c r="H19" s="3"/>
      <c r="I19" s="3"/>
      <c r="J19" s="3"/>
    </row>
    <row r="20" spans="3:16" ht="22.5" x14ac:dyDescent="0.2">
      <c r="C20" s="3"/>
      <c r="D20" s="554"/>
      <c r="E20" s="555"/>
      <c r="F20" s="555"/>
      <c r="G20" s="555"/>
      <c r="H20" s="555"/>
      <c r="I20" s="555"/>
      <c r="J20" s="555"/>
      <c r="K20" s="70" t="s">
        <v>341</v>
      </c>
      <c r="L20" s="98" t="s">
        <v>193</v>
      </c>
    </row>
    <row r="21" spans="3:16" ht="15.95" customHeight="1" x14ac:dyDescent="0.2">
      <c r="C21" s="3"/>
      <c r="D21" s="394" t="s">
        <v>201</v>
      </c>
      <c r="E21" s="395"/>
      <c r="F21" s="395"/>
      <c r="G21" s="395"/>
      <c r="H21" s="481"/>
      <c r="I21" s="395"/>
      <c r="J21" s="395"/>
      <c r="K21" s="382">
        <v>684</v>
      </c>
      <c r="L21" s="383">
        <f>(K21*100)/$K$23</f>
        <v>40.884638374178124</v>
      </c>
      <c r="O21" s="72"/>
      <c r="P21" s="86"/>
    </row>
    <row r="22" spans="3:16" ht="15.95" customHeight="1" x14ac:dyDescent="0.2">
      <c r="C22" s="3"/>
      <c r="D22" s="482" t="s">
        <v>202</v>
      </c>
      <c r="E22" s="483"/>
      <c r="F22" s="483"/>
      <c r="G22" s="483"/>
      <c r="H22" s="484"/>
      <c r="I22" s="483"/>
      <c r="J22" s="483"/>
      <c r="K22" s="385">
        <v>989</v>
      </c>
      <c r="L22" s="393">
        <f>(K22*100)/$K$23</f>
        <v>59.115361625821876</v>
      </c>
      <c r="O22" s="72"/>
    </row>
    <row r="23" spans="3:16" ht="15.95" customHeight="1" x14ac:dyDescent="0.2">
      <c r="C23" s="3"/>
      <c r="D23" s="60"/>
      <c r="E23" s="139" t="s">
        <v>200</v>
      </c>
      <c r="F23" s="139"/>
      <c r="G23" s="139"/>
      <c r="H23" s="31"/>
      <c r="I23" s="139"/>
      <c r="J23" s="139"/>
      <c r="K23" s="388">
        <f>SUM(K21:K22)</f>
        <v>1673</v>
      </c>
      <c r="L23" s="389">
        <f>(K23*100)/$K$23</f>
        <v>100</v>
      </c>
    </row>
    <row r="24" spans="3:16" ht="15.95" customHeight="1" x14ac:dyDescent="0.2">
      <c r="C24" s="3"/>
      <c r="D24" s="17" t="s">
        <v>351</v>
      </c>
      <c r="E24" s="17"/>
      <c r="F24" s="391"/>
    </row>
    <row r="25" spans="3:16" ht="15.95" customHeight="1" x14ac:dyDescent="0.2">
      <c r="C25" s="3"/>
      <c r="D25" s="17"/>
      <c r="E25" s="17"/>
      <c r="F25" s="391"/>
    </row>
    <row r="26" spans="3:16" ht="15.95" customHeight="1" x14ac:dyDescent="0.2">
      <c r="C26" s="3"/>
      <c r="D26" s="17"/>
      <c r="E26" s="17"/>
      <c r="F26" s="391"/>
    </row>
    <row r="27" spans="3:16" ht="15.95" customHeight="1" x14ac:dyDescent="0.2">
      <c r="D27" s="392"/>
      <c r="E27" s="392"/>
      <c r="F27" s="17"/>
    </row>
    <row r="28" spans="3:16" ht="6.95" customHeight="1" x14ac:dyDescent="0.2">
      <c r="C28" s="3"/>
      <c r="D28" s="3"/>
      <c r="E28" s="3"/>
      <c r="F28" s="3"/>
      <c r="G28" s="3"/>
      <c r="H28" s="3"/>
    </row>
    <row r="29" spans="3:16" ht="28.5" customHeight="1" x14ac:dyDescent="0.2">
      <c r="D29" s="377"/>
      <c r="E29" s="378"/>
      <c r="F29" s="378"/>
      <c r="G29" s="378"/>
      <c r="H29" s="378"/>
      <c r="I29" s="378"/>
      <c r="J29" s="378"/>
      <c r="K29" s="397" t="s">
        <v>203</v>
      </c>
      <c r="L29" s="571" t="s">
        <v>204</v>
      </c>
      <c r="O29" s="72"/>
    </row>
    <row r="30" spans="3:16" ht="15.95" customHeight="1" x14ac:dyDescent="0.2">
      <c r="D30" s="101" t="s">
        <v>205</v>
      </c>
      <c r="E30" s="398"/>
      <c r="F30" s="398"/>
      <c r="G30" s="398"/>
      <c r="H30" s="398"/>
      <c r="I30" s="398"/>
      <c r="J30" s="398"/>
      <c r="K30" s="382">
        <v>1085</v>
      </c>
      <c r="L30" s="399">
        <f>(K30*100)/$K$34</f>
        <v>63.748531139835485</v>
      </c>
      <c r="O30" s="72"/>
    </row>
    <row r="31" spans="3:16" ht="15.95" customHeight="1" x14ac:dyDescent="0.2">
      <c r="D31" s="112" t="s">
        <v>206</v>
      </c>
      <c r="E31" s="400"/>
      <c r="F31" s="400"/>
      <c r="G31" s="400"/>
      <c r="H31" s="400"/>
      <c r="I31" s="400"/>
      <c r="J31" s="400"/>
      <c r="K31" s="401">
        <v>153</v>
      </c>
      <c r="L31" s="402">
        <f>(K31*100)/$K$34</f>
        <v>8.9894242068155119</v>
      </c>
    </row>
    <row r="32" spans="3:16" ht="15.95" customHeight="1" x14ac:dyDescent="0.2">
      <c r="D32" s="403" t="s">
        <v>207</v>
      </c>
      <c r="E32" s="404"/>
      <c r="F32" s="404"/>
      <c r="G32" s="404"/>
      <c r="H32" s="404"/>
      <c r="I32" s="404"/>
      <c r="J32" s="404"/>
      <c r="K32" s="405">
        <v>232</v>
      </c>
      <c r="L32" s="402">
        <f>(K32*100)/$K$34</f>
        <v>13.631022326674501</v>
      </c>
    </row>
    <row r="33" spans="3:14" ht="15.95" customHeight="1" x14ac:dyDescent="0.2">
      <c r="D33" s="48" t="s">
        <v>208</v>
      </c>
      <c r="E33" s="381"/>
      <c r="F33" s="381"/>
      <c r="G33" s="381"/>
      <c r="H33" s="381"/>
      <c r="I33" s="381"/>
      <c r="J33" s="381"/>
      <c r="K33" s="406">
        <v>232</v>
      </c>
      <c r="L33" s="407">
        <f>(K33*100)/$K$34</f>
        <v>13.631022326674501</v>
      </c>
    </row>
    <row r="34" spans="3:14" ht="15.95" customHeight="1" x14ac:dyDescent="0.2">
      <c r="D34" s="60"/>
      <c r="E34" s="139" t="s">
        <v>200</v>
      </c>
      <c r="F34" s="139"/>
      <c r="G34" s="139"/>
      <c r="H34" s="31"/>
      <c r="I34" s="31"/>
      <c r="J34" s="31"/>
      <c r="K34" s="23">
        <f>SUM(K30:K33)</f>
        <v>1702</v>
      </c>
      <c r="L34" s="408">
        <f>(K34*100)/$K$34</f>
        <v>100</v>
      </c>
    </row>
    <row r="35" spans="3:14" ht="15.95" customHeight="1" x14ac:dyDescent="0.2">
      <c r="D35" s="17" t="s">
        <v>351</v>
      </c>
      <c r="E35" s="353"/>
    </row>
    <row r="36" spans="3:14" ht="15.95" customHeight="1" x14ac:dyDescent="0.2">
      <c r="D36" s="17"/>
      <c r="E36" s="17"/>
    </row>
    <row r="37" spans="3:14" ht="15.95" customHeight="1" x14ac:dyDescent="0.2"/>
    <row r="38" spans="3:14" ht="6.95" customHeight="1" x14ac:dyDescent="0.2"/>
    <row r="39" spans="3:14" s="409" customFormat="1" ht="25.5" customHeight="1" x14ac:dyDescent="0.2">
      <c r="D39" s="560"/>
      <c r="E39" s="561"/>
      <c r="F39" s="561"/>
      <c r="G39" s="561"/>
      <c r="H39" s="561"/>
      <c r="I39" s="561"/>
      <c r="J39" s="561"/>
      <c r="K39" s="561"/>
      <c r="L39" s="562"/>
      <c r="M39" s="556" t="s">
        <v>209</v>
      </c>
      <c r="N39" s="70" t="s">
        <v>210</v>
      </c>
    </row>
    <row r="40" spans="3:14" ht="15.95" customHeight="1" x14ac:dyDescent="0.2">
      <c r="C40" s="72"/>
      <c r="D40" s="557" t="s">
        <v>211</v>
      </c>
      <c r="E40" s="558"/>
      <c r="F40" s="559"/>
      <c r="G40" s="487"/>
      <c r="H40" s="487"/>
      <c r="I40" s="487"/>
      <c r="J40" s="487"/>
      <c r="K40" s="487"/>
      <c r="L40" s="487"/>
      <c r="M40" s="489">
        <f>SUM(M41:M43)</f>
        <v>140</v>
      </c>
      <c r="N40" s="411">
        <f t="shared" ref="N40:N74" si="0">M40/$M$93</f>
        <v>1.5985384791048184E-2</v>
      </c>
    </row>
    <row r="41" spans="3:14" ht="15.95" customHeight="1" x14ac:dyDescent="0.2">
      <c r="C41" s="72"/>
      <c r="D41" s="412" t="s">
        <v>259</v>
      </c>
      <c r="E41" s="413"/>
      <c r="F41" s="414"/>
      <c r="G41" s="424"/>
      <c r="H41" s="424"/>
      <c r="I41" s="424"/>
      <c r="J41" s="424"/>
      <c r="K41" s="424"/>
      <c r="L41" s="415"/>
      <c r="M41" s="401">
        <v>85</v>
      </c>
      <c r="N41" s="416">
        <f t="shared" si="0"/>
        <v>9.7054121945649684E-3</v>
      </c>
    </row>
    <row r="42" spans="3:14" ht="15.95" customHeight="1" x14ac:dyDescent="0.2">
      <c r="C42" s="72"/>
      <c r="D42" s="412" t="s">
        <v>212</v>
      </c>
      <c r="E42" s="413"/>
      <c r="F42" s="414"/>
      <c r="G42" s="424"/>
      <c r="H42" s="424"/>
      <c r="I42" s="424"/>
      <c r="J42" s="424"/>
      <c r="K42" s="424"/>
      <c r="L42" s="415"/>
      <c r="M42" s="401">
        <v>34</v>
      </c>
      <c r="N42" s="416">
        <f t="shared" si="0"/>
        <v>3.8821648778259877E-3</v>
      </c>
    </row>
    <row r="43" spans="3:14" ht="15.95" customHeight="1" x14ac:dyDescent="0.2">
      <c r="C43" s="72"/>
      <c r="D43" s="412" t="s">
        <v>213</v>
      </c>
      <c r="E43" s="413"/>
      <c r="F43" s="417"/>
      <c r="G43" s="424"/>
      <c r="H43" s="424"/>
      <c r="I43" s="424"/>
      <c r="J43" s="424"/>
      <c r="K43" s="424"/>
      <c r="L43" s="415"/>
      <c r="M43" s="401">
        <v>21</v>
      </c>
      <c r="N43" s="416">
        <f t="shared" si="0"/>
        <v>2.3978077186572275E-3</v>
      </c>
    </row>
    <row r="44" spans="3:14" ht="15.95" customHeight="1" x14ac:dyDescent="0.2">
      <c r="C44" s="72"/>
      <c r="D44" s="418" t="s">
        <v>214</v>
      </c>
      <c r="E44" s="419"/>
      <c r="F44" s="420"/>
      <c r="G44" s="487"/>
      <c r="H44" s="487"/>
      <c r="I44" s="487"/>
      <c r="J44" s="487"/>
      <c r="K44" s="487"/>
      <c r="L44" s="410"/>
      <c r="M44" s="490">
        <v>516</v>
      </c>
      <c r="N44" s="421">
        <f t="shared" si="0"/>
        <v>5.8917561087006166E-2</v>
      </c>
    </row>
    <row r="45" spans="3:14" ht="15.95" customHeight="1" x14ac:dyDescent="0.2">
      <c r="C45" s="72"/>
      <c r="D45" s="418" t="s">
        <v>215</v>
      </c>
      <c r="E45" s="419"/>
      <c r="F45" s="420"/>
      <c r="G45" s="487"/>
      <c r="H45" s="487"/>
      <c r="I45" s="487"/>
      <c r="J45" s="487"/>
      <c r="K45" s="487"/>
      <c r="L45" s="410"/>
      <c r="M45" s="491">
        <v>618</v>
      </c>
      <c r="N45" s="421">
        <f t="shared" si="0"/>
        <v>7.0564055720484131E-2</v>
      </c>
    </row>
    <row r="46" spans="3:14" ht="15.95" customHeight="1" x14ac:dyDescent="0.2">
      <c r="C46" s="72"/>
      <c r="D46" s="418" t="s">
        <v>275</v>
      </c>
      <c r="E46" s="419"/>
      <c r="F46" s="420"/>
      <c r="G46" s="487"/>
      <c r="H46" s="487"/>
      <c r="I46" s="487"/>
      <c r="J46" s="487"/>
      <c r="K46" s="487"/>
      <c r="L46" s="410"/>
      <c r="M46" s="492">
        <v>1999</v>
      </c>
      <c r="N46" s="421">
        <f t="shared" si="0"/>
        <v>0.22824845855218087</v>
      </c>
    </row>
    <row r="47" spans="3:14" ht="15.95" customHeight="1" x14ac:dyDescent="0.2">
      <c r="C47" s="72"/>
      <c r="D47" s="418" t="s">
        <v>216</v>
      </c>
      <c r="E47" s="419"/>
      <c r="F47" s="420"/>
      <c r="G47" s="487"/>
      <c r="H47" s="487"/>
      <c r="I47" s="487"/>
      <c r="J47" s="487"/>
      <c r="K47" s="487"/>
      <c r="L47" s="410"/>
      <c r="M47" s="491">
        <v>61</v>
      </c>
      <c r="N47" s="421">
        <f t="shared" si="0"/>
        <v>6.9650605160995662E-3</v>
      </c>
    </row>
    <row r="48" spans="3:14" ht="15.95" customHeight="1" x14ac:dyDescent="0.2">
      <c r="C48" s="72"/>
      <c r="D48" s="418" t="s">
        <v>217</v>
      </c>
      <c r="E48" s="419"/>
      <c r="F48" s="420"/>
      <c r="G48" s="487"/>
      <c r="H48" s="487"/>
      <c r="I48" s="487"/>
      <c r="J48" s="487"/>
      <c r="K48" s="487"/>
      <c r="L48" s="410"/>
      <c r="M48" s="491">
        <f>M49+M50</f>
        <v>120</v>
      </c>
      <c r="N48" s="421">
        <f t="shared" si="0"/>
        <v>1.3701758392327016E-2</v>
      </c>
    </row>
    <row r="49" spans="1:18" ht="15.95" customHeight="1" x14ac:dyDescent="0.2">
      <c r="C49" s="72"/>
      <c r="D49" s="422" t="s">
        <v>218</v>
      </c>
      <c r="E49" s="423"/>
      <c r="F49" s="424"/>
      <c r="G49" s="424"/>
      <c r="H49" s="424"/>
      <c r="I49" s="424"/>
      <c r="J49" s="424"/>
      <c r="K49" s="424"/>
      <c r="L49" s="415"/>
      <c r="M49" s="117">
        <v>15</v>
      </c>
      <c r="N49" s="416">
        <f t="shared" si="0"/>
        <v>1.712719799040877E-3</v>
      </c>
    </row>
    <row r="50" spans="1:18" ht="15.95" customHeight="1" x14ac:dyDescent="0.2">
      <c r="A50" s="2" t="s">
        <v>101</v>
      </c>
      <c r="C50" s="72"/>
      <c r="D50" s="422" t="s">
        <v>219</v>
      </c>
      <c r="E50" s="423"/>
      <c r="F50" s="424"/>
      <c r="G50" s="424"/>
      <c r="H50" s="424"/>
      <c r="I50" s="424"/>
      <c r="J50" s="424"/>
      <c r="K50" s="424"/>
      <c r="L50" s="415"/>
      <c r="M50" s="117">
        <v>105</v>
      </c>
      <c r="N50" s="416">
        <f t="shared" si="0"/>
        <v>1.1989038593286138E-2</v>
      </c>
    </row>
    <row r="51" spans="1:18" ht="15.95" customHeight="1" x14ac:dyDescent="0.2">
      <c r="C51" s="72"/>
      <c r="D51" s="418" t="s">
        <v>220</v>
      </c>
      <c r="E51" s="419"/>
      <c r="F51" s="420"/>
      <c r="G51" s="487"/>
      <c r="H51" s="487"/>
      <c r="I51" s="487"/>
      <c r="J51" s="487"/>
      <c r="K51" s="487"/>
      <c r="L51" s="410"/>
      <c r="M51" s="491">
        <v>442</v>
      </c>
      <c r="N51" s="421">
        <f t="shared" si="0"/>
        <v>5.0468143411737838E-2</v>
      </c>
    </row>
    <row r="52" spans="1:18" ht="15.95" customHeight="1" x14ac:dyDescent="0.2">
      <c r="C52" s="72"/>
      <c r="D52" s="418" t="s">
        <v>221</v>
      </c>
      <c r="E52" s="419"/>
      <c r="F52" s="420"/>
      <c r="G52" s="487"/>
      <c r="H52" s="487"/>
      <c r="I52" s="487"/>
      <c r="J52" s="487"/>
      <c r="K52" s="487"/>
      <c r="L52" s="410"/>
      <c r="M52" s="491">
        <v>158</v>
      </c>
      <c r="N52" s="421">
        <f t="shared" si="0"/>
        <v>1.8040648549897238E-2</v>
      </c>
    </row>
    <row r="53" spans="1:18" ht="15.95" customHeight="1" x14ac:dyDescent="0.2">
      <c r="C53" s="72"/>
      <c r="D53" s="418" t="s">
        <v>222</v>
      </c>
      <c r="E53" s="419"/>
      <c r="F53" s="420"/>
      <c r="G53" s="487"/>
      <c r="H53" s="487"/>
      <c r="I53" s="487"/>
      <c r="J53" s="487"/>
      <c r="K53" s="487"/>
      <c r="L53" s="410"/>
      <c r="M53" s="492">
        <f>SUM(M54:M64)</f>
        <v>2567</v>
      </c>
      <c r="N53" s="421">
        <f t="shared" si="0"/>
        <v>0.29310344827586204</v>
      </c>
    </row>
    <row r="54" spans="1:18" ht="15.95" customHeight="1" x14ac:dyDescent="0.2">
      <c r="C54" s="72"/>
      <c r="D54" s="422" t="s">
        <v>223</v>
      </c>
      <c r="E54" s="423"/>
      <c r="F54" s="424"/>
      <c r="G54" s="424"/>
      <c r="H54" s="424"/>
      <c r="I54" s="424"/>
      <c r="J54" s="424"/>
      <c r="K54" s="424"/>
      <c r="L54" s="415"/>
      <c r="M54" s="117">
        <v>448</v>
      </c>
      <c r="N54" s="416">
        <f t="shared" si="0"/>
        <v>5.1153231331354188E-2</v>
      </c>
    </row>
    <row r="55" spans="1:18" ht="15.95" customHeight="1" x14ac:dyDescent="0.2">
      <c r="C55" s="72"/>
      <c r="D55" s="422" t="s">
        <v>224</v>
      </c>
      <c r="E55" s="423"/>
      <c r="F55" s="424"/>
      <c r="G55" s="424"/>
      <c r="H55" s="424"/>
      <c r="I55" s="424"/>
      <c r="J55" s="424"/>
      <c r="K55" s="424"/>
      <c r="L55" s="415"/>
      <c r="M55" s="493">
        <v>1215</v>
      </c>
      <c r="N55" s="416">
        <f t="shared" si="0"/>
        <v>0.13873030372231104</v>
      </c>
      <c r="R55" s="72"/>
    </row>
    <row r="56" spans="1:18" ht="15.95" customHeight="1" x14ac:dyDescent="0.2">
      <c r="C56" s="72"/>
      <c r="D56" s="422" t="s">
        <v>225</v>
      </c>
      <c r="E56" s="423"/>
      <c r="F56" s="424"/>
      <c r="G56" s="424"/>
      <c r="H56" s="424"/>
      <c r="I56" s="424"/>
      <c r="J56" s="424"/>
      <c r="K56" s="424"/>
      <c r="L56" s="415"/>
      <c r="M56" s="117">
        <v>413</v>
      </c>
      <c r="N56" s="416">
        <f t="shared" si="0"/>
        <v>4.7156885133592147E-2</v>
      </c>
    </row>
    <row r="57" spans="1:18" ht="15.95" customHeight="1" x14ac:dyDescent="0.2">
      <c r="C57" s="72"/>
      <c r="D57" s="422" t="s">
        <v>357</v>
      </c>
      <c r="E57" s="423"/>
      <c r="F57" s="423"/>
      <c r="G57" s="424"/>
      <c r="H57" s="424"/>
      <c r="I57" s="424"/>
      <c r="J57" s="424"/>
      <c r="K57" s="424"/>
      <c r="L57" s="415"/>
      <c r="M57" s="117">
        <v>67</v>
      </c>
      <c r="N57" s="416">
        <f t="shared" si="0"/>
        <v>7.6501484357159172E-3</v>
      </c>
    </row>
    <row r="58" spans="1:18" ht="15.95" customHeight="1" x14ac:dyDescent="0.2">
      <c r="C58" s="72"/>
      <c r="D58" s="422" t="s">
        <v>226</v>
      </c>
      <c r="E58" s="423"/>
      <c r="F58" s="423"/>
      <c r="G58" s="424"/>
      <c r="H58" s="424"/>
      <c r="I58" s="424"/>
      <c r="J58" s="424"/>
      <c r="K58" s="424"/>
      <c r="L58" s="415"/>
      <c r="M58" s="117">
        <v>75</v>
      </c>
      <c r="N58" s="416">
        <f t="shared" si="0"/>
        <v>8.5635989952043846E-3</v>
      </c>
    </row>
    <row r="59" spans="1:18" ht="15.95" customHeight="1" x14ac:dyDescent="0.2">
      <c r="C59" s="72"/>
      <c r="D59" s="422" t="s">
        <v>336</v>
      </c>
      <c r="E59" s="423"/>
      <c r="F59" s="423"/>
      <c r="G59" s="424"/>
      <c r="H59" s="424"/>
      <c r="I59" s="424"/>
      <c r="J59" s="424"/>
      <c r="K59" s="424"/>
      <c r="L59" s="415"/>
      <c r="M59" s="117">
        <v>2</v>
      </c>
      <c r="N59" s="416">
        <f t="shared" si="0"/>
        <v>2.2836263987211693E-4</v>
      </c>
    </row>
    <row r="60" spans="1:18" ht="15.95" customHeight="1" x14ac:dyDescent="0.2">
      <c r="C60" s="72"/>
      <c r="D60" s="422" t="s">
        <v>227</v>
      </c>
      <c r="E60" s="423"/>
      <c r="F60" s="423"/>
      <c r="G60" s="424"/>
      <c r="H60" s="424"/>
      <c r="I60" s="424"/>
      <c r="J60" s="424"/>
      <c r="K60" s="424"/>
      <c r="L60" s="415"/>
      <c r="M60" s="117">
        <v>9</v>
      </c>
      <c r="N60" s="416">
        <f t="shared" si="0"/>
        <v>1.0276318794245262E-3</v>
      </c>
    </row>
    <row r="61" spans="1:18" ht="15.95" customHeight="1" x14ac:dyDescent="0.2">
      <c r="C61" s="72"/>
      <c r="D61" s="422" t="s">
        <v>228</v>
      </c>
      <c r="E61" s="423"/>
      <c r="F61" s="423"/>
      <c r="G61" s="424"/>
      <c r="H61" s="424"/>
      <c r="I61" s="424"/>
      <c r="J61" s="424"/>
      <c r="K61" s="424"/>
      <c r="L61" s="415"/>
      <c r="M61" s="117">
        <v>72</v>
      </c>
      <c r="N61" s="416">
        <f t="shared" si="0"/>
        <v>8.22105503539621E-3</v>
      </c>
    </row>
    <row r="62" spans="1:18" ht="15.95" customHeight="1" x14ac:dyDescent="0.2">
      <c r="C62" s="72"/>
      <c r="D62" s="422" t="s">
        <v>338</v>
      </c>
      <c r="E62" s="423"/>
      <c r="F62" s="423"/>
      <c r="G62" s="424"/>
      <c r="H62" s="424"/>
      <c r="I62" s="424"/>
      <c r="J62" s="424"/>
      <c r="K62" s="424"/>
      <c r="L62" s="415"/>
      <c r="M62" s="117">
        <v>6</v>
      </c>
      <c r="N62" s="416">
        <f t="shared" si="0"/>
        <v>6.8508791961635076E-4</v>
      </c>
    </row>
    <row r="63" spans="1:18" ht="15.95" customHeight="1" x14ac:dyDescent="0.2">
      <c r="C63" s="72"/>
      <c r="D63" s="422" t="s">
        <v>229</v>
      </c>
      <c r="E63" s="423"/>
      <c r="F63" s="423"/>
      <c r="G63" s="424"/>
      <c r="H63" s="424"/>
      <c r="I63" s="424"/>
      <c r="J63" s="424"/>
      <c r="K63" s="424"/>
      <c r="L63" s="415"/>
      <c r="M63" s="117">
        <v>63</v>
      </c>
      <c r="N63" s="416">
        <f t="shared" si="0"/>
        <v>7.1934231559716826E-3</v>
      </c>
    </row>
    <row r="64" spans="1:18" ht="15.95" customHeight="1" x14ac:dyDescent="0.2">
      <c r="C64" s="72"/>
      <c r="D64" s="422" t="s">
        <v>230</v>
      </c>
      <c r="E64" s="423"/>
      <c r="F64" s="423"/>
      <c r="G64" s="424"/>
      <c r="H64" s="424"/>
      <c r="I64" s="424"/>
      <c r="J64" s="424"/>
      <c r="K64" s="424"/>
      <c r="L64" s="415"/>
      <c r="M64" s="119">
        <v>197</v>
      </c>
      <c r="N64" s="416">
        <f t="shared" si="0"/>
        <v>2.2493720027403515E-2</v>
      </c>
    </row>
    <row r="65" spans="3:14" ht="15.95" customHeight="1" x14ac:dyDescent="0.2">
      <c r="C65" s="72"/>
      <c r="D65" s="418" t="s">
        <v>231</v>
      </c>
      <c r="E65" s="419"/>
      <c r="F65" s="419"/>
      <c r="G65" s="487"/>
      <c r="H65" s="487"/>
      <c r="I65" s="487"/>
      <c r="J65" s="487"/>
      <c r="K65" s="487"/>
      <c r="L65" s="410"/>
      <c r="M65" s="494">
        <f>SUM(M66:M74)</f>
        <v>119</v>
      </c>
      <c r="N65" s="421">
        <f t="shared" si="0"/>
        <v>1.3587577072390956E-2</v>
      </c>
    </row>
    <row r="66" spans="3:14" ht="15.95" customHeight="1" x14ac:dyDescent="0.2">
      <c r="C66" s="72"/>
      <c r="D66" s="422" t="s">
        <v>232</v>
      </c>
      <c r="E66" s="423"/>
      <c r="F66" s="424"/>
      <c r="G66" s="424"/>
      <c r="H66" s="424"/>
      <c r="I66" s="424"/>
      <c r="J66" s="424"/>
      <c r="K66" s="424"/>
      <c r="L66" s="415"/>
      <c r="M66" s="119">
        <v>7</v>
      </c>
      <c r="N66" s="416">
        <f t="shared" si="0"/>
        <v>7.9926923955240918E-4</v>
      </c>
    </row>
    <row r="67" spans="3:14" ht="15.95" customHeight="1" x14ac:dyDescent="0.2">
      <c r="C67" s="72"/>
      <c r="D67" s="422" t="s">
        <v>233</v>
      </c>
      <c r="E67" s="423"/>
      <c r="F67" s="424"/>
      <c r="G67" s="424"/>
      <c r="H67" s="424"/>
      <c r="I67" s="424"/>
      <c r="J67" s="424"/>
      <c r="K67" s="424"/>
      <c r="L67" s="415"/>
      <c r="M67" s="119">
        <v>8</v>
      </c>
      <c r="N67" s="416">
        <f t="shared" si="0"/>
        <v>9.1345055948846771E-4</v>
      </c>
    </row>
    <row r="68" spans="3:14" ht="15.95" customHeight="1" x14ac:dyDescent="0.2">
      <c r="C68" s="72"/>
      <c r="D68" s="422" t="s">
        <v>358</v>
      </c>
      <c r="E68" s="423"/>
      <c r="F68" s="423"/>
      <c r="G68" s="424"/>
      <c r="H68" s="424"/>
      <c r="I68" s="424"/>
      <c r="J68" s="424"/>
      <c r="K68" s="424"/>
      <c r="L68" s="415"/>
      <c r="M68" s="119">
        <v>68</v>
      </c>
      <c r="N68" s="416">
        <f t="shared" si="0"/>
        <v>7.7643297556519754E-3</v>
      </c>
    </row>
    <row r="69" spans="3:14" ht="15.95" customHeight="1" x14ac:dyDescent="0.2">
      <c r="C69" s="72"/>
      <c r="D69" s="422" t="s">
        <v>234</v>
      </c>
      <c r="E69" s="423"/>
      <c r="F69" s="423"/>
      <c r="G69" s="424"/>
      <c r="H69" s="424"/>
      <c r="I69" s="424"/>
      <c r="J69" s="424"/>
      <c r="K69" s="424"/>
      <c r="L69" s="415"/>
      <c r="M69" s="119">
        <v>13</v>
      </c>
      <c r="N69" s="416">
        <f t="shared" si="0"/>
        <v>1.4843571591687599E-3</v>
      </c>
    </row>
    <row r="70" spans="3:14" ht="15.95" customHeight="1" x14ac:dyDescent="0.2">
      <c r="C70" s="72"/>
      <c r="D70" s="422" t="s">
        <v>235</v>
      </c>
      <c r="E70" s="423"/>
      <c r="F70" s="423"/>
      <c r="G70" s="424"/>
      <c r="H70" s="424"/>
      <c r="I70" s="424"/>
      <c r="J70" s="424"/>
      <c r="K70" s="424"/>
      <c r="L70" s="415"/>
      <c r="M70" s="119">
        <v>6</v>
      </c>
      <c r="N70" s="416">
        <f t="shared" si="0"/>
        <v>6.8508791961635076E-4</v>
      </c>
    </row>
    <row r="71" spans="3:14" ht="15.95" customHeight="1" x14ac:dyDescent="0.2">
      <c r="C71" s="72"/>
      <c r="D71" s="422" t="s">
        <v>236</v>
      </c>
      <c r="E71" s="423"/>
      <c r="F71" s="423"/>
      <c r="G71" s="424"/>
      <c r="H71" s="424"/>
      <c r="I71" s="424"/>
      <c r="J71" s="424"/>
      <c r="K71" s="424"/>
      <c r="L71" s="415"/>
      <c r="M71" s="119">
        <v>7</v>
      </c>
      <c r="N71" s="416">
        <f t="shared" si="0"/>
        <v>7.9926923955240918E-4</v>
      </c>
    </row>
    <row r="72" spans="3:14" ht="15.95" customHeight="1" x14ac:dyDescent="0.2">
      <c r="C72" s="72"/>
      <c r="D72" s="422" t="s">
        <v>337</v>
      </c>
      <c r="E72" s="423"/>
      <c r="F72" s="423"/>
      <c r="G72" s="424"/>
      <c r="H72" s="424"/>
      <c r="I72" s="424"/>
      <c r="J72" s="424"/>
      <c r="K72" s="424"/>
      <c r="L72" s="415"/>
      <c r="M72" s="119">
        <v>1</v>
      </c>
      <c r="N72" s="444">
        <f t="shared" si="0"/>
        <v>1.1418131993605846E-4</v>
      </c>
    </row>
    <row r="73" spans="3:14" ht="15.95" customHeight="1" x14ac:dyDescent="0.2">
      <c r="C73" s="72"/>
      <c r="D73" s="422" t="s">
        <v>260</v>
      </c>
      <c r="E73" s="423"/>
      <c r="F73" s="423"/>
      <c r="G73" s="424"/>
      <c r="H73" s="424"/>
      <c r="I73" s="424"/>
      <c r="J73" s="424"/>
      <c r="K73" s="424"/>
      <c r="L73" s="415"/>
      <c r="M73" s="119">
        <v>4</v>
      </c>
      <c r="N73" s="444">
        <f t="shared" si="0"/>
        <v>4.5672527974423386E-4</v>
      </c>
    </row>
    <row r="74" spans="3:14" ht="15.95" customHeight="1" x14ac:dyDescent="0.2">
      <c r="C74" s="72"/>
      <c r="D74" s="425" t="s">
        <v>237</v>
      </c>
      <c r="E74" s="138"/>
      <c r="F74" s="138"/>
      <c r="G74" s="11"/>
      <c r="H74" s="11"/>
      <c r="I74" s="11"/>
      <c r="J74" s="11"/>
      <c r="K74" s="11"/>
      <c r="L74" s="12"/>
      <c r="M74" s="25">
        <v>5</v>
      </c>
      <c r="N74" s="426">
        <f t="shared" si="0"/>
        <v>5.7090659968029233E-4</v>
      </c>
    </row>
    <row r="75" spans="3:14" ht="15.95" customHeight="1" x14ac:dyDescent="0.2">
      <c r="D75" s="100"/>
      <c r="E75" s="100"/>
      <c r="F75" s="100"/>
      <c r="G75" s="1"/>
      <c r="H75" s="427"/>
    </row>
    <row r="76" spans="3:14" ht="15.95" customHeight="1" x14ac:dyDescent="0.2"/>
    <row r="77" spans="3:14" ht="6.95" customHeight="1" x14ac:dyDescent="0.2"/>
    <row r="78" spans="3:14" s="409" customFormat="1" ht="25.5" customHeight="1" x14ac:dyDescent="0.2">
      <c r="D78" s="560"/>
      <c r="E78" s="561"/>
      <c r="F78" s="561"/>
      <c r="G78" s="561"/>
      <c r="H78" s="561"/>
      <c r="I78" s="561"/>
      <c r="J78" s="561"/>
      <c r="K78" s="561"/>
      <c r="L78" s="562"/>
      <c r="M78" s="556" t="s">
        <v>209</v>
      </c>
      <c r="N78" s="70" t="s">
        <v>210</v>
      </c>
    </row>
    <row r="79" spans="3:14" ht="15.95" customHeight="1" x14ac:dyDescent="0.2">
      <c r="C79" s="72"/>
      <c r="D79" s="418" t="s">
        <v>238</v>
      </c>
      <c r="E79" s="419"/>
      <c r="F79" s="419"/>
      <c r="G79" s="487"/>
      <c r="H79" s="487"/>
      <c r="I79" s="487"/>
      <c r="J79" s="487"/>
      <c r="K79" s="488"/>
      <c r="L79" s="487"/>
      <c r="M79" s="495">
        <f>SUM(M80:M86)</f>
        <v>173</v>
      </c>
      <c r="N79" s="428">
        <f t="shared" ref="N79:N92" si="1">M79/$M$93</f>
        <v>1.9753368348938115E-2</v>
      </c>
    </row>
    <row r="80" spans="3:14" ht="15.95" customHeight="1" x14ac:dyDescent="0.2">
      <c r="C80" s="72"/>
      <c r="D80" s="422" t="s">
        <v>239</v>
      </c>
      <c r="E80" s="423"/>
      <c r="F80" s="423"/>
      <c r="G80" s="424"/>
      <c r="H80" s="424"/>
      <c r="I80" s="424"/>
      <c r="J80" s="424"/>
      <c r="K80" s="424"/>
      <c r="L80" s="415"/>
      <c r="M80" s="119">
        <v>7</v>
      </c>
      <c r="N80" s="416">
        <f t="shared" si="1"/>
        <v>7.9926923955240918E-4</v>
      </c>
    </row>
    <row r="81" spans="3:15" ht="15.95" customHeight="1" x14ac:dyDescent="0.2">
      <c r="C81" s="72"/>
      <c r="D81" s="422" t="s">
        <v>240</v>
      </c>
      <c r="E81" s="423"/>
      <c r="F81" s="423"/>
      <c r="G81" s="424"/>
      <c r="H81" s="424"/>
      <c r="I81" s="424"/>
      <c r="J81" s="424"/>
      <c r="K81" s="424"/>
      <c r="L81" s="415"/>
      <c r="M81" s="119">
        <v>4</v>
      </c>
      <c r="N81" s="416">
        <f t="shared" si="1"/>
        <v>4.5672527974423386E-4</v>
      </c>
    </row>
    <row r="82" spans="3:15" ht="15.95" customHeight="1" x14ac:dyDescent="0.2">
      <c r="C82" s="72"/>
      <c r="D82" s="422" t="s">
        <v>241</v>
      </c>
      <c r="E82" s="423"/>
      <c r="F82" s="423"/>
      <c r="G82" s="424"/>
      <c r="H82" s="424"/>
      <c r="I82" s="424"/>
      <c r="J82" s="424"/>
      <c r="K82" s="424"/>
      <c r="L82" s="415"/>
      <c r="M82" s="119">
        <v>13</v>
      </c>
      <c r="N82" s="416">
        <f t="shared" si="1"/>
        <v>1.4843571591687599E-3</v>
      </c>
      <c r="O82" s="72"/>
    </row>
    <row r="83" spans="3:15" ht="15.95" customHeight="1" x14ac:dyDescent="0.2">
      <c r="C83" s="72"/>
      <c r="D83" s="422" t="s">
        <v>242</v>
      </c>
      <c r="E83" s="423"/>
      <c r="F83" s="423"/>
      <c r="G83" s="424"/>
      <c r="H83" s="424"/>
      <c r="I83" s="424"/>
      <c r="J83" s="424"/>
      <c r="K83" s="424"/>
      <c r="L83" s="415"/>
      <c r="M83" s="119">
        <v>58</v>
      </c>
      <c r="N83" s="416">
        <f t="shared" si="1"/>
        <v>6.6225165562913907E-3</v>
      </c>
    </row>
    <row r="84" spans="3:15" ht="15.95" customHeight="1" x14ac:dyDescent="0.2">
      <c r="C84" s="72"/>
      <c r="D84" s="422" t="s">
        <v>243</v>
      </c>
      <c r="E84" s="423"/>
      <c r="F84" s="423"/>
      <c r="G84" s="424"/>
      <c r="H84" s="424"/>
      <c r="I84" s="424"/>
      <c r="J84" s="424"/>
      <c r="K84" s="424"/>
      <c r="L84" s="415"/>
      <c r="M84" s="119">
        <v>20</v>
      </c>
      <c r="N84" s="416">
        <f t="shared" si="1"/>
        <v>2.2836263987211693E-3</v>
      </c>
    </row>
    <row r="85" spans="3:15" ht="15.95" customHeight="1" x14ac:dyDescent="0.2">
      <c r="C85" s="72"/>
      <c r="D85" s="422" t="s">
        <v>244</v>
      </c>
      <c r="E85" s="423"/>
      <c r="F85" s="423"/>
      <c r="G85" s="424"/>
      <c r="H85" s="424"/>
      <c r="I85" s="424"/>
      <c r="J85" s="424"/>
      <c r="K85" s="424"/>
      <c r="L85" s="415"/>
      <c r="M85" s="119">
        <v>14</v>
      </c>
      <c r="N85" s="416">
        <f t="shared" si="1"/>
        <v>1.5985384791048184E-3</v>
      </c>
    </row>
    <row r="86" spans="3:15" ht="15.95" customHeight="1" x14ac:dyDescent="0.2">
      <c r="C86" s="72"/>
      <c r="D86" s="422" t="s">
        <v>339</v>
      </c>
      <c r="E86" s="423"/>
      <c r="F86" s="423"/>
      <c r="G86" s="424"/>
      <c r="H86" s="424"/>
      <c r="I86" s="424"/>
      <c r="J86" s="424"/>
      <c r="K86" s="424"/>
      <c r="L86" s="415"/>
      <c r="M86" s="119">
        <v>57</v>
      </c>
      <c r="N86" s="416">
        <f t="shared" si="1"/>
        <v>6.5083352363553325E-3</v>
      </c>
    </row>
    <row r="87" spans="3:15" ht="15.95" customHeight="1" x14ac:dyDescent="0.2">
      <c r="C87" s="72"/>
      <c r="D87" s="418" t="s">
        <v>245</v>
      </c>
      <c r="E87" s="419"/>
      <c r="F87" s="419"/>
      <c r="G87" s="487"/>
      <c r="H87" s="487"/>
      <c r="I87" s="487"/>
      <c r="J87" s="487"/>
      <c r="K87" s="487"/>
      <c r="L87" s="410"/>
      <c r="M87" s="494">
        <f>SUM(M88:M91)</f>
        <v>89</v>
      </c>
      <c r="N87" s="421">
        <f t="shared" si="1"/>
        <v>1.0162137474309203E-2</v>
      </c>
    </row>
    <row r="88" spans="3:15" ht="15.95" customHeight="1" x14ac:dyDescent="0.2">
      <c r="C88" s="72"/>
      <c r="D88" s="422" t="s">
        <v>264</v>
      </c>
      <c r="E88" s="423"/>
      <c r="F88" s="423"/>
      <c r="G88" s="424"/>
      <c r="H88" s="424"/>
      <c r="I88" s="424"/>
      <c r="J88" s="424"/>
      <c r="K88" s="424"/>
      <c r="L88" s="415"/>
      <c r="M88" s="119">
        <v>1</v>
      </c>
      <c r="N88" s="416">
        <f t="shared" si="1"/>
        <v>1.1418131993605846E-4</v>
      </c>
    </row>
    <row r="89" spans="3:15" ht="15.95" customHeight="1" x14ac:dyDescent="0.2">
      <c r="C89" s="72"/>
      <c r="D89" s="422" t="s">
        <v>340</v>
      </c>
      <c r="E89" s="423"/>
      <c r="F89" s="423"/>
      <c r="G89" s="424"/>
      <c r="H89" s="424"/>
      <c r="I89" s="424"/>
      <c r="J89" s="424"/>
      <c r="K89" s="424"/>
      <c r="L89" s="415"/>
      <c r="M89" s="119">
        <v>1</v>
      </c>
      <c r="N89" s="416">
        <f t="shared" si="1"/>
        <v>1.1418131993605846E-4</v>
      </c>
    </row>
    <row r="90" spans="3:15" ht="15.95" customHeight="1" x14ac:dyDescent="0.2">
      <c r="C90" s="72"/>
      <c r="D90" s="422" t="s">
        <v>246</v>
      </c>
      <c r="E90" s="423"/>
      <c r="F90" s="423"/>
      <c r="G90" s="424"/>
      <c r="H90" s="424"/>
      <c r="I90" s="424"/>
      <c r="J90" s="424"/>
      <c r="K90" s="424"/>
      <c r="L90" s="415"/>
      <c r="M90" s="119">
        <v>46</v>
      </c>
      <c r="N90" s="416">
        <f t="shared" si="1"/>
        <v>5.2523407170586888E-3</v>
      </c>
    </row>
    <row r="91" spans="3:15" ht="15.95" customHeight="1" x14ac:dyDescent="0.2">
      <c r="C91" s="72"/>
      <c r="D91" s="422" t="s">
        <v>247</v>
      </c>
      <c r="E91" s="423"/>
      <c r="F91" s="423"/>
      <c r="G91" s="424"/>
      <c r="H91" s="424"/>
      <c r="I91" s="424"/>
      <c r="J91" s="424"/>
      <c r="K91" s="424"/>
      <c r="L91" s="415"/>
      <c r="M91" s="119">
        <v>41</v>
      </c>
      <c r="N91" s="416">
        <f t="shared" si="1"/>
        <v>4.6814341173783969E-3</v>
      </c>
    </row>
    <row r="92" spans="3:15" ht="15.95" customHeight="1" x14ac:dyDescent="0.2">
      <c r="C92" s="72"/>
      <c r="D92" s="418" t="s">
        <v>352</v>
      </c>
      <c r="E92" s="419"/>
      <c r="F92" s="100"/>
      <c r="G92" s="1"/>
      <c r="H92" s="1"/>
      <c r="I92" s="1"/>
      <c r="J92" s="1"/>
      <c r="K92" s="487"/>
      <c r="L92" s="410"/>
      <c r="M92" s="570">
        <v>1756</v>
      </c>
      <c r="N92" s="421">
        <f t="shared" si="1"/>
        <v>0.20050239780771867</v>
      </c>
    </row>
    <row r="93" spans="3:15" ht="15.95" customHeight="1" x14ac:dyDescent="0.2">
      <c r="D93" s="60"/>
      <c r="E93" s="139"/>
      <c r="F93" s="139"/>
      <c r="G93" s="139"/>
      <c r="H93" s="139"/>
      <c r="I93" s="139"/>
      <c r="J93" s="139"/>
      <c r="K93" s="139"/>
      <c r="L93" s="31" t="s">
        <v>200</v>
      </c>
      <c r="M93" s="43">
        <f>M40+M44+M45+M47+M48+M51+M52+M53+M65+M79+M87+M46+M92</f>
        <v>8758</v>
      </c>
      <c r="N93" s="429">
        <v>1</v>
      </c>
    </row>
    <row r="94" spans="3:15" ht="15.95" customHeight="1" x14ac:dyDescent="0.2">
      <c r="D94" s="17" t="s">
        <v>351</v>
      </c>
      <c r="E94" s="17"/>
      <c r="F94" s="100"/>
    </row>
    <row r="95" spans="3:15" ht="15.95" customHeight="1" x14ac:dyDescent="0.2">
      <c r="D95" s="100"/>
      <c r="E95" s="100"/>
      <c r="F95" s="100"/>
    </row>
    <row r="96" spans="3:15" ht="15.95" customHeight="1" x14ac:dyDescent="0.2">
      <c r="D96" s="100"/>
      <c r="E96" s="100"/>
      <c r="F96" s="100"/>
    </row>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sheetData>
  <pageMargins left="0.6692913385826772" right="0.47244094488188981" top="0.39370078740157483" bottom="0.6692913385826772" header="0" footer="0"/>
  <pageSetup paperSize="9" fitToHeight="0" orientation="portrait" r:id="rId1"/>
  <headerFooter alignWithMargins="0"/>
  <rowBreaks count="2" manualBreakCount="2">
    <brk id="36" min="2" max="16" man="1"/>
    <brk id="75" min="2" max="1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P45"/>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42578125" style="2" customWidth="1"/>
    <col min="4" max="4" width="22.7109375" style="2" customWidth="1"/>
    <col min="5" max="11" width="9.140625" style="2" customWidth="1"/>
    <col min="12" max="12" width="8.28515625" style="2" customWidth="1"/>
    <col min="13" max="13" width="8.7109375" style="2" customWidth="1"/>
    <col min="14" max="16384" width="9.140625" style="2"/>
  </cols>
  <sheetData>
    <row r="1" spans="1:13" ht="15.95" customHeight="1" x14ac:dyDescent="0.2">
      <c r="A1" s="2" t="s">
        <v>101</v>
      </c>
      <c r="B1" s="1"/>
      <c r="C1" s="1"/>
      <c r="D1" s="1"/>
      <c r="E1" s="1"/>
      <c r="F1" s="1"/>
      <c r="G1" s="1"/>
      <c r="H1" s="1"/>
      <c r="I1" s="1"/>
      <c r="J1" s="1"/>
      <c r="K1" s="1"/>
      <c r="L1" s="1"/>
      <c r="M1" s="1"/>
    </row>
    <row r="2" spans="1:13" ht="12" customHeight="1" x14ac:dyDescent="0.2">
      <c r="B2" s="1"/>
      <c r="C2" s="3"/>
      <c r="D2" s="3"/>
      <c r="E2" s="3"/>
      <c r="F2" s="3"/>
      <c r="G2" s="3"/>
      <c r="H2" s="3"/>
      <c r="I2" s="3"/>
      <c r="J2" s="3"/>
      <c r="K2" s="3"/>
      <c r="L2" s="3"/>
      <c r="M2" s="1"/>
    </row>
    <row r="3" spans="1:13" ht="12" customHeight="1" x14ac:dyDescent="0.2">
      <c r="B3" s="1"/>
      <c r="C3" s="3"/>
      <c r="D3" s="3"/>
      <c r="E3" s="3"/>
      <c r="F3" s="3"/>
      <c r="G3" s="3"/>
      <c r="H3" s="3"/>
      <c r="I3" s="3"/>
      <c r="J3" s="3"/>
      <c r="K3" s="3"/>
      <c r="L3" s="3"/>
      <c r="M3" s="1"/>
    </row>
    <row r="4" spans="1:13" ht="12" customHeight="1" x14ac:dyDescent="0.2">
      <c r="B4" s="1"/>
      <c r="C4" s="3"/>
      <c r="D4" s="3"/>
      <c r="E4" s="3"/>
      <c r="F4" s="3"/>
      <c r="G4" s="3"/>
      <c r="H4" s="3"/>
      <c r="I4" s="3"/>
      <c r="J4" s="3"/>
      <c r="K4" s="3"/>
      <c r="L4" s="3"/>
      <c r="M4" s="1"/>
    </row>
    <row r="5" spans="1:13" ht="24" customHeight="1" x14ac:dyDescent="0.2"/>
    <row r="6" spans="1:13" ht="18" customHeight="1" x14ac:dyDescent="0.2">
      <c r="C6" s="8" t="s">
        <v>0</v>
      </c>
      <c r="D6" s="8"/>
    </row>
    <row r="7" spans="1:13" ht="18" customHeight="1" x14ac:dyDescent="0.2">
      <c r="C7" s="10" t="s">
        <v>258</v>
      </c>
      <c r="D7" s="10"/>
    </row>
    <row r="8" spans="1:13" ht="15.95" customHeight="1" x14ac:dyDescent="0.2">
      <c r="C8" s="10"/>
      <c r="D8" s="10"/>
    </row>
    <row r="9" spans="1:13" ht="15.95" customHeight="1" x14ac:dyDescent="0.2">
      <c r="C9" s="4" t="s">
        <v>251</v>
      </c>
      <c r="D9" s="4"/>
    </row>
    <row r="10" spans="1:13" ht="6.95" customHeight="1" x14ac:dyDescent="0.2">
      <c r="C10" s="4"/>
      <c r="D10" s="4"/>
    </row>
    <row r="11" spans="1:13" ht="15.95" customHeight="1" x14ac:dyDescent="0.2">
      <c r="B11" s="72"/>
    </row>
    <row r="12" spans="1:13" ht="15.95" customHeight="1" x14ac:dyDescent="0.2"/>
    <row r="13" spans="1:13" ht="6.95" customHeight="1" x14ac:dyDescent="0.2"/>
    <row r="14" spans="1:13" ht="18" customHeight="1" x14ac:dyDescent="0.2">
      <c r="D14" s="32"/>
      <c r="E14" s="15" t="s">
        <v>9</v>
      </c>
      <c r="F14" s="14"/>
      <c r="G14" s="15"/>
      <c r="H14" s="593" t="s">
        <v>10</v>
      </c>
      <c r="I14" s="591"/>
      <c r="J14" s="592"/>
      <c r="K14" s="591" t="s">
        <v>16</v>
      </c>
      <c r="L14" s="591"/>
      <c r="M14" s="592"/>
    </row>
    <row r="15" spans="1:13" ht="18" customHeight="1" x14ac:dyDescent="0.2">
      <c r="D15" s="26"/>
      <c r="E15" s="16" t="s">
        <v>18</v>
      </c>
      <c r="F15" s="16" t="s">
        <v>19</v>
      </c>
      <c r="G15" s="92" t="s">
        <v>16</v>
      </c>
      <c r="H15" s="16" t="s">
        <v>18</v>
      </c>
      <c r="I15" s="16" t="s">
        <v>19</v>
      </c>
      <c r="J15" s="92" t="s">
        <v>16</v>
      </c>
      <c r="K15" s="16" t="s">
        <v>18</v>
      </c>
      <c r="L15" s="16" t="s">
        <v>19</v>
      </c>
      <c r="M15" s="92" t="s">
        <v>16</v>
      </c>
    </row>
    <row r="16" spans="1:13" ht="15.95" customHeight="1" x14ac:dyDescent="0.2">
      <c r="B16" s="86"/>
      <c r="D16" s="34" t="s">
        <v>20</v>
      </c>
      <c r="E16" s="18">
        <v>5</v>
      </c>
      <c r="F16" s="18">
        <v>0</v>
      </c>
      <c r="G16" s="93">
        <f>E16+F16</f>
        <v>5</v>
      </c>
      <c r="H16" s="18">
        <v>2</v>
      </c>
      <c r="I16" s="18">
        <v>1</v>
      </c>
      <c r="J16" s="93">
        <f>H16+I16</f>
        <v>3</v>
      </c>
      <c r="K16" s="80">
        <f>E16+H16</f>
        <v>7</v>
      </c>
      <c r="L16" s="80">
        <f>F16+I16</f>
        <v>1</v>
      </c>
      <c r="M16" s="96">
        <f>K16+L16</f>
        <v>8</v>
      </c>
    </row>
    <row r="17" spans="4:16" ht="15.95" customHeight="1" x14ac:dyDescent="0.2">
      <c r="D17" s="122" t="s">
        <v>28</v>
      </c>
      <c r="E17" s="123">
        <v>17</v>
      </c>
      <c r="F17" s="123">
        <v>0</v>
      </c>
      <c r="G17" s="95">
        <f>E17+F17</f>
        <v>17</v>
      </c>
      <c r="H17" s="123">
        <v>6</v>
      </c>
      <c r="I17" s="123">
        <v>1</v>
      </c>
      <c r="J17" s="95">
        <f>H17+I17</f>
        <v>7</v>
      </c>
      <c r="K17" s="124">
        <f>E17+H17</f>
        <v>23</v>
      </c>
      <c r="L17" s="124">
        <f>F17+I17</f>
        <v>1</v>
      </c>
      <c r="M17" s="125">
        <f>K17+L17</f>
        <v>24</v>
      </c>
    </row>
    <row r="18" spans="4:16" ht="15.95" customHeight="1" x14ac:dyDescent="0.2">
      <c r="D18" s="126" t="s">
        <v>21</v>
      </c>
      <c r="E18" s="105">
        <v>89</v>
      </c>
      <c r="F18" s="105">
        <v>23</v>
      </c>
      <c r="G18" s="95">
        <f>E18+F18</f>
        <v>112</v>
      </c>
      <c r="H18" s="105">
        <v>18</v>
      </c>
      <c r="I18" s="105">
        <v>7</v>
      </c>
      <c r="J18" s="95">
        <f t="shared" ref="J18:J25" si="0">H18+I18</f>
        <v>25</v>
      </c>
      <c r="K18" s="124">
        <f t="shared" ref="K18:K25" si="1">E18+H18</f>
        <v>107</v>
      </c>
      <c r="L18" s="124">
        <f t="shared" ref="L18:L25" si="2">F18+I18</f>
        <v>30</v>
      </c>
      <c r="M18" s="125">
        <f t="shared" ref="M18:M25" si="3">K18+L18</f>
        <v>137</v>
      </c>
    </row>
    <row r="19" spans="4:16" ht="15.95" customHeight="1" x14ac:dyDescent="0.2">
      <c r="D19" s="126" t="s">
        <v>22</v>
      </c>
      <c r="E19" s="105">
        <v>221</v>
      </c>
      <c r="F19" s="105">
        <v>172</v>
      </c>
      <c r="G19" s="95">
        <f>E19+F19</f>
        <v>393</v>
      </c>
      <c r="H19" s="105">
        <v>14</v>
      </c>
      <c r="I19" s="105">
        <v>3</v>
      </c>
      <c r="J19" s="95">
        <f t="shared" si="0"/>
        <v>17</v>
      </c>
      <c r="K19" s="124">
        <f t="shared" si="1"/>
        <v>235</v>
      </c>
      <c r="L19" s="124">
        <f t="shared" si="2"/>
        <v>175</v>
      </c>
      <c r="M19" s="125">
        <f t="shared" si="3"/>
        <v>410</v>
      </c>
      <c r="P19" s="72"/>
    </row>
    <row r="20" spans="4:16" ht="15.95" customHeight="1" x14ac:dyDescent="0.2">
      <c r="D20" s="126" t="s">
        <v>23</v>
      </c>
      <c r="E20" s="105">
        <v>323</v>
      </c>
      <c r="F20" s="105">
        <v>353</v>
      </c>
      <c r="G20" s="95">
        <f t="shared" ref="G20:G25" si="4">E20+F20</f>
        <v>676</v>
      </c>
      <c r="H20" s="105">
        <v>21</v>
      </c>
      <c r="I20" s="105">
        <v>17</v>
      </c>
      <c r="J20" s="95">
        <f t="shared" si="0"/>
        <v>38</v>
      </c>
      <c r="K20" s="124">
        <f t="shared" si="1"/>
        <v>344</v>
      </c>
      <c r="L20" s="124">
        <f t="shared" si="2"/>
        <v>370</v>
      </c>
      <c r="M20" s="125">
        <f t="shared" si="3"/>
        <v>714</v>
      </c>
    </row>
    <row r="21" spans="4:16" ht="15.95" customHeight="1" x14ac:dyDescent="0.2">
      <c r="D21" s="126" t="s">
        <v>24</v>
      </c>
      <c r="E21" s="105">
        <v>389</v>
      </c>
      <c r="F21" s="105">
        <v>324</v>
      </c>
      <c r="G21" s="95">
        <f t="shared" si="4"/>
        <v>713</v>
      </c>
      <c r="H21" s="105">
        <v>37</v>
      </c>
      <c r="I21" s="105">
        <v>19</v>
      </c>
      <c r="J21" s="95">
        <f t="shared" si="0"/>
        <v>56</v>
      </c>
      <c r="K21" s="124">
        <f t="shared" si="1"/>
        <v>426</v>
      </c>
      <c r="L21" s="124">
        <f t="shared" si="2"/>
        <v>343</v>
      </c>
      <c r="M21" s="125">
        <f t="shared" si="3"/>
        <v>769</v>
      </c>
    </row>
    <row r="22" spans="4:16" ht="15.95" customHeight="1" x14ac:dyDescent="0.2">
      <c r="D22" s="126" t="s">
        <v>25</v>
      </c>
      <c r="E22" s="105">
        <v>272</v>
      </c>
      <c r="F22" s="105">
        <v>97</v>
      </c>
      <c r="G22" s="95">
        <f t="shared" si="4"/>
        <v>369</v>
      </c>
      <c r="H22" s="105">
        <v>29</v>
      </c>
      <c r="I22" s="105">
        <v>7</v>
      </c>
      <c r="J22" s="95">
        <f t="shared" si="0"/>
        <v>36</v>
      </c>
      <c r="K22" s="124">
        <f t="shared" si="1"/>
        <v>301</v>
      </c>
      <c r="L22" s="124">
        <f t="shared" si="2"/>
        <v>104</v>
      </c>
      <c r="M22" s="125">
        <f t="shared" si="3"/>
        <v>405</v>
      </c>
    </row>
    <row r="23" spans="4:16" ht="15.95" customHeight="1" x14ac:dyDescent="0.2">
      <c r="D23" s="126" t="s">
        <v>26</v>
      </c>
      <c r="E23" s="105">
        <v>86</v>
      </c>
      <c r="F23" s="105">
        <v>19</v>
      </c>
      <c r="G23" s="95">
        <f t="shared" si="4"/>
        <v>105</v>
      </c>
      <c r="H23" s="105">
        <v>23</v>
      </c>
      <c r="I23" s="105">
        <v>2</v>
      </c>
      <c r="J23" s="95">
        <f t="shared" si="0"/>
        <v>25</v>
      </c>
      <c r="K23" s="124">
        <f t="shared" si="1"/>
        <v>109</v>
      </c>
      <c r="L23" s="124">
        <f t="shared" si="2"/>
        <v>21</v>
      </c>
      <c r="M23" s="125">
        <f t="shared" si="3"/>
        <v>130</v>
      </c>
    </row>
    <row r="24" spans="4:16" ht="15.95" customHeight="1" x14ac:dyDescent="0.2">
      <c r="D24" s="126" t="s">
        <v>27</v>
      </c>
      <c r="E24" s="105">
        <v>89</v>
      </c>
      <c r="F24" s="105">
        <v>7</v>
      </c>
      <c r="G24" s="95">
        <f t="shared" si="4"/>
        <v>96</v>
      </c>
      <c r="H24" s="105">
        <v>33</v>
      </c>
      <c r="I24" s="105">
        <v>0</v>
      </c>
      <c r="J24" s="95">
        <f t="shared" si="0"/>
        <v>33</v>
      </c>
      <c r="K24" s="124">
        <f t="shared" si="1"/>
        <v>122</v>
      </c>
      <c r="L24" s="124">
        <f t="shared" si="2"/>
        <v>7</v>
      </c>
      <c r="M24" s="125">
        <f t="shared" si="3"/>
        <v>129</v>
      </c>
    </row>
    <row r="25" spans="4:16" ht="15.95" customHeight="1" x14ac:dyDescent="0.2">
      <c r="D25" s="121" t="s">
        <v>98</v>
      </c>
      <c r="E25" s="20">
        <v>0</v>
      </c>
      <c r="F25" s="20">
        <v>0</v>
      </c>
      <c r="G25" s="95">
        <f t="shared" si="4"/>
        <v>0</v>
      </c>
      <c r="H25" s="20">
        <v>0</v>
      </c>
      <c r="I25" s="20">
        <v>0</v>
      </c>
      <c r="J25" s="95">
        <f t="shared" si="0"/>
        <v>0</v>
      </c>
      <c r="K25" s="124">
        <f t="shared" si="1"/>
        <v>0</v>
      </c>
      <c r="L25" s="124">
        <f t="shared" si="2"/>
        <v>0</v>
      </c>
      <c r="M25" s="125">
        <f t="shared" si="3"/>
        <v>0</v>
      </c>
    </row>
    <row r="26" spans="4:16" ht="15.95" customHeight="1" x14ac:dyDescent="0.2">
      <c r="D26" s="29" t="s">
        <v>17</v>
      </c>
      <c r="E26" s="23">
        <f>SUM(E16:E25)</f>
        <v>1491</v>
      </c>
      <c r="F26" s="23">
        <f>SUM(F16:F25)</f>
        <v>995</v>
      </c>
      <c r="G26" s="94">
        <f t="shared" ref="G26:M26" si="5">SUM(G16:G25)</f>
        <v>2486</v>
      </c>
      <c r="H26" s="23">
        <f t="shared" si="5"/>
        <v>183</v>
      </c>
      <c r="I26" s="23">
        <f t="shared" si="5"/>
        <v>57</v>
      </c>
      <c r="J26" s="94">
        <f>H26+I26</f>
        <v>240</v>
      </c>
      <c r="K26" s="23">
        <f t="shared" si="5"/>
        <v>1674</v>
      </c>
      <c r="L26" s="23">
        <f t="shared" si="5"/>
        <v>1052</v>
      </c>
      <c r="M26" s="94">
        <f t="shared" si="5"/>
        <v>2726</v>
      </c>
    </row>
    <row r="27" spans="4:16" ht="15.95" customHeight="1" x14ac:dyDescent="0.2">
      <c r="D27" s="35" t="s">
        <v>170</v>
      </c>
    </row>
    <row r="28" spans="4:16" ht="15.95" customHeight="1" x14ac:dyDescent="0.2"/>
    <row r="29" spans="4:16" ht="15.95" customHeight="1" x14ac:dyDescent="0.2"/>
    <row r="30" spans="4:16" ht="15.95" customHeight="1" x14ac:dyDescent="0.2"/>
    <row r="31" spans="4:16" ht="15.95" customHeight="1" x14ac:dyDescent="0.2"/>
    <row r="32" spans="4:16"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sheetData>
  <mergeCells count="2">
    <mergeCell ref="K14:M14"/>
    <mergeCell ref="H14:J14"/>
  </mergeCells>
  <phoneticPr fontId="0" type="noConversion"/>
  <pageMargins left="0.39370078740157483" right="0.6692913385826772" top="0.6692913385826772" bottom="0.47244094488188981" header="0" footer="0"/>
  <pageSetup paperSize="9"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P287"/>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42578125" style="2" customWidth="1"/>
    <col min="4" max="4" width="24" style="2" customWidth="1"/>
    <col min="5" max="7" width="9.7109375" style="2" customWidth="1"/>
    <col min="8" max="10" width="9.140625" style="2" customWidth="1"/>
    <col min="11" max="11" width="5.28515625" style="2" customWidth="1"/>
    <col min="12" max="12" width="8.28515625" style="2" customWidth="1"/>
    <col min="13" max="13" width="8.7109375" style="2" customWidth="1"/>
    <col min="14" max="16384" width="9.140625" style="2"/>
  </cols>
  <sheetData>
    <row r="1" spans="2:13" ht="15.95" customHeight="1" x14ac:dyDescent="0.2">
      <c r="B1" s="1"/>
      <c r="C1" s="1"/>
      <c r="D1" s="1"/>
      <c r="E1" s="1"/>
      <c r="F1" s="1"/>
      <c r="G1" s="1"/>
      <c r="H1" s="1"/>
      <c r="I1" s="1"/>
      <c r="J1" s="1"/>
      <c r="K1" s="1"/>
      <c r="L1" s="1"/>
      <c r="M1" s="1"/>
    </row>
    <row r="2" spans="2:13" ht="12" customHeight="1" x14ac:dyDescent="0.2">
      <c r="B2" s="1"/>
      <c r="C2" s="3"/>
      <c r="D2" s="3"/>
      <c r="E2" s="3"/>
      <c r="F2" s="3"/>
      <c r="G2" s="3"/>
      <c r="H2" s="3"/>
      <c r="I2" s="3"/>
      <c r="J2" s="3"/>
      <c r="K2" s="3"/>
      <c r="L2" s="3"/>
      <c r="M2" s="1"/>
    </row>
    <row r="3" spans="2:13" ht="12" customHeight="1" x14ac:dyDescent="0.2">
      <c r="B3" s="1"/>
      <c r="C3" s="3"/>
      <c r="D3" s="3"/>
      <c r="E3" s="3"/>
      <c r="F3" s="3"/>
      <c r="G3" s="3"/>
      <c r="H3" s="3"/>
      <c r="I3" s="3"/>
      <c r="J3" s="3"/>
      <c r="K3" s="3"/>
      <c r="L3" s="3"/>
      <c r="M3" s="1"/>
    </row>
    <row r="4" spans="2:13" ht="12" customHeight="1" x14ac:dyDescent="0.2">
      <c r="B4" s="1"/>
      <c r="C4" s="3"/>
      <c r="D4" s="3"/>
      <c r="E4" s="3"/>
      <c r="F4" s="3"/>
      <c r="G4" s="3"/>
      <c r="H4" s="3"/>
      <c r="I4" s="3"/>
      <c r="J4" s="3"/>
      <c r="K4" s="3"/>
      <c r="L4" s="3"/>
      <c r="M4" s="1"/>
    </row>
    <row r="5" spans="2:13" ht="24" customHeight="1" x14ac:dyDescent="0.2"/>
    <row r="6" spans="2:13" ht="18" customHeight="1" x14ac:dyDescent="0.2">
      <c r="C6" s="8" t="s">
        <v>0</v>
      </c>
      <c r="D6" s="8"/>
    </row>
    <row r="7" spans="2:13" ht="18" customHeight="1" x14ac:dyDescent="0.2">
      <c r="C7" s="10" t="s">
        <v>258</v>
      </c>
      <c r="D7" s="10"/>
    </row>
    <row r="8" spans="2:13" ht="15.95" customHeight="1" x14ac:dyDescent="0.2">
      <c r="C8" s="10"/>
      <c r="D8" s="10"/>
    </row>
    <row r="9" spans="2:13" ht="15.95" customHeight="1" x14ac:dyDescent="0.2">
      <c r="C9" s="4" t="s">
        <v>253</v>
      </c>
    </row>
    <row r="10" spans="2:13" ht="6.95" customHeight="1" x14ac:dyDescent="0.2">
      <c r="C10" s="4"/>
    </row>
    <row r="11" spans="2:13" ht="15.95" customHeight="1" x14ac:dyDescent="0.2">
      <c r="B11" s="72"/>
    </row>
    <row r="12" spans="2:13" ht="15.95" customHeight="1" x14ac:dyDescent="0.2"/>
    <row r="13" spans="2:13" ht="6.95" customHeight="1" x14ac:dyDescent="0.2"/>
    <row r="14" spans="2:13" ht="18" customHeight="1" x14ac:dyDescent="0.2">
      <c r="B14" s="72"/>
      <c r="D14" s="37" t="s">
        <v>29</v>
      </c>
      <c r="E14" s="37" t="s">
        <v>9</v>
      </c>
      <c r="F14" s="37" t="s">
        <v>10</v>
      </c>
      <c r="G14" s="37" t="s">
        <v>16</v>
      </c>
    </row>
    <row r="15" spans="2:13" ht="15.95" customHeight="1" x14ac:dyDescent="0.2">
      <c r="B15" s="72"/>
      <c r="D15" s="110" t="s">
        <v>205</v>
      </c>
      <c r="E15" s="127">
        <v>2214</v>
      </c>
      <c r="F15" s="127">
        <v>88</v>
      </c>
      <c r="G15" s="128">
        <f>E15+F15</f>
        <v>2302</v>
      </c>
    </row>
    <row r="16" spans="2:13" ht="15.95" customHeight="1" x14ac:dyDescent="0.2">
      <c r="B16" s="72"/>
      <c r="D16" s="119" t="s">
        <v>206</v>
      </c>
      <c r="E16" s="130">
        <v>146</v>
      </c>
      <c r="F16" s="131">
        <v>135</v>
      </c>
      <c r="G16" s="83">
        <f>E16+F16</f>
        <v>281</v>
      </c>
      <c r="I16" s="72"/>
    </row>
    <row r="17" spans="2:9" ht="15.95" customHeight="1" x14ac:dyDescent="0.2">
      <c r="B17" s="72"/>
      <c r="D17" s="119" t="s">
        <v>30</v>
      </c>
      <c r="E17" s="130">
        <v>113</v>
      </c>
      <c r="F17" s="131">
        <v>13</v>
      </c>
      <c r="G17" s="83">
        <f>E17+F17</f>
        <v>126</v>
      </c>
      <c r="I17" s="72"/>
    </row>
    <row r="18" spans="2:9" ht="15.95" customHeight="1" x14ac:dyDescent="0.2">
      <c r="B18" s="72"/>
      <c r="D18" s="25" t="s">
        <v>267</v>
      </c>
      <c r="E18" s="84">
        <v>13</v>
      </c>
      <c r="F18" s="84">
        <v>4</v>
      </c>
      <c r="G18" s="81">
        <f>E18+F18</f>
        <v>17</v>
      </c>
    </row>
    <row r="19" spans="2:9" ht="15.95" customHeight="1" x14ac:dyDescent="0.2">
      <c r="B19" s="72"/>
      <c r="D19" s="29" t="s">
        <v>3</v>
      </c>
      <c r="E19" s="23">
        <f>SUM(E15:E18)</f>
        <v>2486</v>
      </c>
      <c r="F19" s="23">
        <f>SUM(F15:F18)</f>
        <v>240</v>
      </c>
      <c r="G19" s="23">
        <f>E19+F19</f>
        <v>2726</v>
      </c>
    </row>
    <row r="20" spans="2:9" ht="15.95" customHeight="1" x14ac:dyDescent="0.2">
      <c r="D20" s="35" t="s">
        <v>170</v>
      </c>
    </row>
    <row r="21" spans="2:9" ht="15.95" customHeight="1" x14ac:dyDescent="0.2"/>
    <row r="22" spans="2:9" ht="15.95" customHeight="1" x14ac:dyDescent="0.2"/>
    <row r="23" spans="2:9" ht="15.95" customHeight="1" x14ac:dyDescent="0.2">
      <c r="B23" s="72"/>
    </row>
    <row r="24" spans="2:9" ht="15.95" customHeight="1" x14ac:dyDescent="0.2"/>
    <row r="25" spans="2:9" ht="6.95" customHeight="1" x14ac:dyDescent="0.2"/>
    <row r="26" spans="2:9" ht="18" customHeight="1" x14ac:dyDescent="0.2">
      <c r="D26" s="38"/>
      <c r="E26" s="37" t="s">
        <v>9</v>
      </c>
      <c r="F26" s="37" t="s">
        <v>10</v>
      </c>
      <c r="G26" s="37" t="s">
        <v>16</v>
      </c>
    </row>
    <row r="27" spans="2:9" ht="15.95" customHeight="1" x14ac:dyDescent="0.2">
      <c r="B27" s="72"/>
      <c r="D27" s="33" t="s">
        <v>31</v>
      </c>
      <c r="E27" s="21">
        <v>2486</v>
      </c>
      <c r="F27" s="21">
        <v>240</v>
      </c>
      <c r="G27" s="22">
        <f>E27+F27</f>
        <v>2726</v>
      </c>
      <c r="I27" s="72"/>
    </row>
    <row r="28" spans="2:9" ht="15.95" customHeight="1" x14ac:dyDescent="0.2">
      <c r="D28" s="35" t="s">
        <v>170</v>
      </c>
    </row>
    <row r="29" spans="2:9" ht="15.95" customHeight="1" x14ac:dyDescent="0.2"/>
    <row r="30" spans="2:9" ht="15.95" customHeight="1" x14ac:dyDescent="0.2"/>
    <row r="31" spans="2:9" ht="15.95" customHeight="1" x14ac:dyDescent="0.2"/>
    <row r="32" spans="2:9" ht="15.95" customHeight="1" x14ac:dyDescent="0.2"/>
    <row r="33" spans="2:9" ht="6.95" customHeight="1" x14ac:dyDescent="0.2"/>
    <row r="34" spans="2:9" ht="18" customHeight="1" x14ac:dyDescent="0.2">
      <c r="D34" s="37" t="s">
        <v>32</v>
      </c>
      <c r="E34" s="37" t="s">
        <v>9</v>
      </c>
      <c r="F34" s="37" t="s">
        <v>10</v>
      </c>
      <c r="G34" s="37" t="s">
        <v>16</v>
      </c>
    </row>
    <row r="35" spans="2:9" ht="15.95" customHeight="1" x14ac:dyDescent="0.2">
      <c r="B35" s="72"/>
      <c r="D35" s="110" t="s">
        <v>33</v>
      </c>
      <c r="E35" s="127">
        <v>0</v>
      </c>
      <c r="F35" s="127">
        <v>0</v>
      </c>
      <c r="G35" s="128">
        <f>E35+F35</f>
        <v>0</v>
      </c>
    </row>
    <row r="36" spans="2:9" ht="15.95" customHeight="1" x14ac:dyDescent="0.2">
      <c r="D36" s="119" t="s">
        <v>34</v>
      </c>
      <c r="E36" s="130">
        <v>0</v>
      </c>
      <c r="F36" s="130">
        <v>0</v>
      </c>
      <c r="G36" s="83">
        <f>E36+F36</f>
        <v>0</v>
      </c>
    </row>
    <row r="37" spans="2:9" ht="15.95" customHeight="1" x14ac:dyDescent="0.2">
      <c r="D37" s="119" t="s">
        <v>35</v>
      </c>
      <c r="E37" s="130">
        <v>925</v>
      </c>
      <c r="F37" s="130">
        <v>85</v>
      </c>
      <c r="G37" s="83">
        <f t="shared" ref="G37:G42" si="0">E37+F37</f>
        <v>1010</v>
      </c>
    </row>
    <row r="38" spans="2:9" ht="15.95" customHeight="1" x14ac:dyDescent="0.2">
      <c r="D38" s="119" t="s">
        <v>36</v>
      </c>
      <c r="E38" s="130">
        <v>218</v>
      </c>
      <c r="F38" s="130">
        <v>25</v>
      </c>
      <c r="G38" s="83">
        <f t="shared" si="0"/>
        <v>243</v>
      </c>
    </row>
    <row r="39" spans="2:9" ht="15.95" customHeight="1" x14ac:dyDescent="0.2">
      <c r="D39" s="119" t="s">
        <v>37</v>
      </c>
      <c r="E39" s="130">
        <v>1335</v>
      </c>
      <c r="F39" s="130">
        <v>130</v>
      </c>
      <c r="G39" s="83">
        <f t="shared" si="0"/>
        <v>1465</v>
      </c>
    </row>
    <row r="40" spans="2:9" ht="15.95" customHeight="1" x14ac:dyDescent="0.2">
      <c r="D40" s="119" t="s">
        <v>38</v>
      </c>
      <c r="E40" s="130">
        <v>0</v>
      </c>
      <c r="F40" s="130">
        <v>0</v>
      </c>
      <c r="G40" s="83">
        <f t="shared" si="0"/>
        <v>0</v>
      </c>
      <c r="I40" s="72"/>
    </row>
    <row r="41" spans="2:9" ht="15.95" customHeight="1" x14ac:dyDescent="0.2">
      <c r="D41" s="119" t="s">
        <v>194</v>
      </c>
      <c r="E41" s="130">
        <v>0</v>
      </c>
      <c r="F41" s="130">
        <v>0</v>
      </c>
      <c r="G41" s="83">
        <f t="shared" si="0"/>
        <v>0</v>
      </c>
    </row>
    <row r="42" spans="2:9" ht="15.95" customHeight="1" x14ac:dyDescent="0.2">
      <c r="D42" s="25" t="s">
        <v>15</v>
      </c>
      <c r="E42" s="84">
        <v>8</v>
      </c>
      <c r="F42" s="82">
        <v>0</v>
      </c>
      <c r="G42" s="83">
        <f t="shared" si="0"/>
        <v>8</v>
      </c>
    </row>
    <row r="43" spans="2:9" ht="15.95" customHeight="1" x14ac:dyDescent="0.2">
      <c r="D43" s="29" t="s">
        <v>3</v>
      </c>
      <c r="E43" s="85">
        <f>SUM(E35:E42)</f>
        <v>2486</v>
      </c>
      <c r="F43" s="85">
        <f>SUM(F35:F42)</f>
        <v>240</v>
      </c>
      <c r="G43" s="85">
        <f>SUM(G35:G42)</f>
        <v>2726</v>
      </c>
    </row>
    <row r="44" spans="2:9" ht="15.95" customHeight="1" x14ac:dyDescent="0.2">
      <c r="D44" s="35" t="s">
        <v>170</v>
      </c>
    </row>
    <row r="45" spans="2:9" ht="15.95" customHeight="1" x14ac:dyDescent="0.2"/>
    <row r="46" spans="2:9" ht="15.95" customHeight="1" x14ac:dyDescent="0.2"/>
    <row r="47" spans="2:9" ht="15.95" customHeight="1" x14ac:dyDescent="0.2">
      <c r="B47" s="72"/>
      <c r="C47" s="4" t="s">
        <v>253</v>
      </c>
    </row>
    <row r="48" spans="2:9" ht="6.95" customHeight="1" x14ac:dyDescent="0.2">
      <c r="C48" s="4"/>
    </row>
    <row r="49" spans="2:9" ht="15.95" customHeight="1" x14ac:dyDescent="0.2">
      <c r="B49" s="72"/>
    </row>
    <row r="50" spans="2:9" ht="15.95" customHeight="1" x14ac:dyDescent="0.2"/>
    <row r="51" spans="2:9" ht="6.95" customHeight="1" x14ac:dyDescent="0.2"/>
    <row r="52" spans="2:9" ht="18" customHeight="1" x14ac:dyDescent="0.2">
      <c r="B52" s="72"/>
      <c r="D52" s="37" t="s">
        <v>39</v>
      </c>
      <c r="E52" s="37" t="s">
        <v>9</v>
      </c>
      <c r="F52" s="37" t="s">
        <v>10</v>
      </c>
      <c r="G52" s="37" t="s">
        <v>16</v>
      </c>
    </row>
    <row r="53" spans="2:9" ht="24" x14ac:dyDescent="0.2">
      <c r="B53" s="72"/>
      <c r="D53" s="39" t="s">
        <v>40</v>
      </c>
      <c r="E53" s="18">
        <v>2118</v>
      </c>
      <c r="F53" s="18">
        <v>208</v>
      </c>
      <c r="G53" s="40">
        <f>E53+F53</f>
        <v>2326</v>
      </c>
    </row>
    <row r="54" spans="2:9" ht="15.95" customHeight="1" x14ac:dyDescent="0.2">
      <c r="D54" s="76" t="s">
        <v>41</v>
      </c>
      <c r="E54" s="75">
        <v>2418</v>
      </c>
      <c r="F54" s="75">
        <v>234</v>
      </c>
      <c r="G54" s="133">
        <f>E54+F54</f>
        <v>2652</v>
      </c>
      <c r="I54" s="72"/>
    </row>
    <row r="55" spans="2:9" ht="15.95" customHeight="1" x14ac:dyDescent="0.2">
      <c r="D55" s="29" t="s">
        <v>3</v>
      </c>
      <c r="E55" s="23">
        <f>E53+E54</f>
        <v>4536</v>
      </c>
      <c r="F55" s="23">
        <f>F53+F54</f>
        <v>442</v>
      </c>
      <c r="G55" s="23">
        <f>G53+G54</f>
        <v>4978</v>
      </c>
    </row>
    <row r="56" spans="2:9" ht="15.95" customHeight="1" x14ac:dyDescent="0.2">
      <c r="D56" s="79" t="s">
        <v>99</v>
      </c>
      <c r="E56" s="78"/>
      <c r="F56" s="78"/>
      <c r="G56" s="78"/>
    </row>
    <row r="57" spans="2:9" ht="15.95" customHeight="1" x14ac:dyDescent="0.2">
      <c r="D57" s="35" t="s">
        <v>170</v>
      </c>
    </row>
    <row r="58" spans="2:9" ht="15.95" customHeight="1" x14ac:dyDescent="0.2"/>
    <row r="59" spans="2:9" ht="15.95" customHeight="1" x14ac:dyDescent="0.2"/>
    <row r="60" spans="2:9" ht="15.95" customHeight="1" x14ac:dyDescent="0.2">
      <c r="B60" s="72"/>
    </row>
    <row r="61" spans="2:9" ht="15.95" customHeight="1" x14ac:dyDescent="0.2"/>
    <row r="62" spans="2:9" ht="6.95" customHeight="1" x14ac:dyDescent="0.2"/>
    <row r="63" spans="2:9" ht="18" customHeight="1" x14ac:dyDescent="0.2">
      <c r="B63" s="72"/>
      <c r="D63" s="37" t="s">
        <v>42</v>
      </c>
      <c r="E63" s="37" t="s">
        <v>9</v>
      </c>
      <c r="F63" s="37" t="s">
        <v>10</v>
      </c>
      <c r="G63" s="37" t="s">
        <v>16</v>
      </c>
    </row>
    <row r="64" spans="2:9" ht="15.95" customHeight="1" x14ac:dyDescent="0.2">
      <c r="D64" s="110" t="s">
        <v>6</v>
      </c>
      <c r="E64" s="106">
        <v>71</v>
      </c>
      <c r="F64" s="106">
        <v>5</v>
      </c>
      <c r="G64" s="109">
        <f t="shared" ref="G64:G69" si="1">E64+F64</f>
        <v>76</v>
      </c>
    </row>
    <row r="65" spans="2:16" ht="15.95" customHeight="1" x14ac:dyDescent="0.2">
      <c r="D65" s="119" t="s">
        <v>5</v>
      </c>
      <c r="E65" s="105">
        <v>747</v>
      </c>
      <c r="F65" s="105">
        <v>82</v>
      </c>
      <c r="G65" s="116">
        <f t="shared" si="1"/>
        <v>829</v>
      </c>
    </row>
    <row r="66" spans="2:16" ht="15.95" customHeight="1" x14ac:dyDescent="0.2">
      <c r="D66" s="119" t="s">
        <v>2</v>
      </c>
      <c r="E66" s="105">
        <v>1165</v>
      </c>
      <c r="F66" s="105">
        <v>86</v>
      </c>
      <c r="G66" s="116">
        <f t="shared" si="1"/>
        <v>1251</v>
      </c>
      <c r="I66" s="72"/>
      <c r="N66" s="77"/>
      <c r="P66" s="77"/>
    </row>
    <row r="67" spans="2:16" ht="15.95" customHeight="1" x14ac:dyDescent="0.2">
      <c r="D67" s="119" t="s">
        <v>4</v>
      </c>
      <c r="E67" s="105">
        <v>155</v>
      </c>
      <c r="F67" s="105">
        <v>21</v>
      </c>
      <c r="G67" s="116">
        <f t="shared" si="1"/>
        <v>176</v>
      </c>
    </row>
    <row r="68" spans="2:16" ht="15.95" customHeight="1" x14ac:dyDescent="0.2">
      <c r="D68" s="119" t="s">
        <v>59</v>
      </c>
      <c r="E68" s="105">
        <v>148</v>
      </c>
      <c r="F68" s="105">
        <v>20</v>
      </c>
      <c r="G68" s="116">
        <f t="shared" si="1"/>
        <v>168</v>
      </c>
    </row>
    <row r="69" spans="2:16" ht="15.95" customHeight="1" x14ac:dyDescent="0.2">
      <c r="D69" s="25" t="s">
        <v>7</v>
      </c>
      <c r="E69" s="20">
        <v>200</v>
      </c>
      <c r="F69" s="20">
        <v>26</v>
      </c>
      <c r="G69" s="116">
        <f t="shared" si="1"/>
        <v>226</v>
      </c>
    </row>
    <row r="70" spans="2:16" ht="15.95" customHeight="1" x14ac:dyDescent="0.2">
      <c r="D70" s="29" t="s">
        <v>3</v>
      </c>
      <c r="E70" s="23">
        <f>SUM(E64:E69)</f>
        <v>2486</v>
      </c>
      <c r="F70" s="23">
        <f>SUM(F64:F69)</f>
        <v>240</v>
      </c>
      <c r="G70" s="23">
        <f>SUM(G64:G69)</f>
        <v>2726</v>
      </c>
    </row>
    <row r="71" spans="2:16" ht="15.95" customHeight="1" x14ac:dyDescent="0.2">
      <c r="D71" s="35" t="s">
        <v>170</v>
      </c>
    </row>
    <row r="72" spans="2:16" ht="15.95" customHeight="1" x14ac:dyDescent="0.2"/>
    <row r="73" spans="2:16" ht="15.95" customHeight="1" x14ac:dyDescent="0.2"/>
    <row r="74" spans="2:16" ht="15.95" customHeight="1" x14ac:dyDescent="0.2">
      <c r="B74" s="72"/>
      <c r="C74" s="4" t="s">
        <v>254</v>
      </c>
    </row>
    <row r="75" spans="2:16" ht="6.95" customHeight="1" x14ac:dyDescent="0.2"/>
    <row r="76" spans="2:16" ht="15.95" customHeight="1" x14ac:dyDescent="0.2"/>
    <row r="77" spans="2:16" ht="15.95" customHeight="1" x14ac:dyDescent="0.2"/>
    <row r="78" spans="2:16" ht="6.95" customHeight="1" x14ac:dyDescent="0.2"/>
    <row r="79" spans="2:16" ht="18" customHeight="1" x14ac:dyDescent="0.2">
      <c r="B79" s="72"/>
      <c r="D79" s="37" t="s">
        <v>43</v>
      </c>
      <c r="E79" s="37" t="s">
        <v>9</v>
      </c>
      <c r="F79" s="37" t="s">
        <v>10</v>
      </c>
      <c r="G79" s="37" t="s">
        <v>16</v>
      </c>
    </row>
    <row r="80" spans="2:16" ht="15.95" customHeight="1" x14ac:dyDescent="0.2">
      <c r="D80" s="27" t="s">
        <v>44</v>
      </c>
      <c r="E80" s="18">
        <v>70</v>
      </c>
      <c r="F80" s="18">
        <v>3</v>
      </c>
      <c r="G80" s="40">
        <f>E80+F80</f>
        <v>73</v>
      </c>
    </row>
    <row r="81" spans="2:9" ht="15.95" customHeight="1" x14ac:dyDescent="0.2">
      <c r="D81" s="76" t="s">
        <v>45</v>
      </c>
      <c r="E81" s="75">
        <v>2406</v>
      </c>
      <c r="F81" s="75">
        <v>232</v>
      </c>
      <c r="G81" s="133">
        <f>E81+F81</f>
        <v>2638</v>
      </c>
      <c r="H81" s="72"/>
      <c r="I81" s="72"/>
    </row>
    <row r="82" spans="2:9" ht="15.95" customHeight="1" x14ac:dyDescent="0.2">
      <c r="D82" s="29" t="s">
        <v>3</v>
      </c>
      <c r="E82" s="23">
        <f>E80+E81</f>
        <v>2476</v>
      </c>
      <c r="F82" s="23">
        <f>F80+F81</f>
        <v>235</v>
      </c>
      <c r="G82" s="23">
        <f>G80+G81</f>
        <v>2711</v>
      </c>
    </row>
    <row r="83" spans="2:9" ht="15.95" customHeight="1" x14ac:dyDescent="0.2">
      <c r="D83" s="35" t="s">
        <v>170</v>
      </c>
    </row>
    <row r="84" spans="2:9" ht="15.95" customHeight="1" x14ac:dyDescent="0.2"/>
    <row r="85" spans="2:9" ht="15.95" customHeight="1" x14ac:dyDescent="0.2"/>
    <row r="86" spans="2:9" ht="15.95" customHeight="1" x14ac:dyDescent="0.2">
      <c r="B86" s="72"/>
    </row>
    <row r="87" spans="2:9" ht="15.95" customHeight="1" x14ac:dyDescent="0.2"/>
    <row r="88" spans="2:9" ht="6.95" customHeight="1" x14ac:dyDescent="0.2"/>
    <row r="89" spans="2:9" ht="28.5" customHeight="1" x14ac:dyDescent="0.2">
      <c r="B89" s="72"/>
      <c r="D89" s="41" t="s">
        <v>46</v>
      </c>
      <c r="E89" s="37" t="s">
        <v>9</v>
      </c>
      <c r="F89" s="37" t="s">
        <v>10</v>
      </c>
      <c r="G89" s="37" t="s">
        <v>16</v>
      </c>
    </row>
    <row r="90" spans="2:9" ht="15.95" customHeight="1" x14ac:dyDescent="0.2">
      <c r="D90" s="110" t="s">
        <v>47</v>
      </c>
      <c r="E90" s="106">
        <v>985</v>
      </c>
      <c r="F90" s="106">
        <v>95</v>
      </c>
      <c r="G90" s="109">
        <f>E90+F90</f>
        <v>1080</v>
      </c>
    </row>
    <row r="91" spans="2:9" ht="15.95" customHeight="1" x14ac:dyDescent="0.2">
      <c r="D91" s="119" t="s">
        <v>51</v>
      </c>
      <c r="E91" s="105">
        <v>898</v>
      </c>
      <c r="F91" s="105">
        <v>90</v>
      </c>
      <c r="G91" s="116">
        <f>E91+F91</f>
        <v>988</v>
      </c>
    </row>
    <row r="92" spans="2:9" ht="24" x14ac:dyDescent="0.2">
      <c r="D92" s="132" t="s">
        <v>48</v>
      </c>
      <c r="E92" s="105">
        <v>1712</v>
      </c>
      <c r="F92" s="105">
        <v>159</v>
      </c>
      <c r="G92" s="116">
        <f>E92+F92</f>
        <v>1871</v>
      </c>
      <c r="I92" s="72"/>
    </row>
    <row r="93" spans="2:9" ht="15.95" customHeight="1" x14ac:dyDescent="0.2">
      <c r="D93" s="119" t="s">
        <v>49</v>
      </c>
      <c r="E93" s="105">
        <v>112</v>
      </c>
      <c r="F93" s="105">
        <v>16</v>
      </c>
      <c r="G93" s="116">
        <f>E93+F93</f>
        <v>128</v>
      </c>
    </row>
    <row r="94" spans="2:9" ht="15.95" customHeight="1" x14ac:dyDescent="0.2">
      <c r="D94" s="25" t="s">
        <v>50</v>
      </c>
      <c r="E94" s="20">
        <v>563</v>
      </c>
      <c r="F94" s="20">
        <v>38</v>
      </c>
      <c r="G94" s="116">
        <f>E94+F94</f>
        <v>601</v>
      </c>
    </row>
    <row r="95" spans="2:9" ht="15.95" customHeight="1" x14ac:dyDescent="0.2">
      <c r="D95" s="29" t="s">
        <v>3</v>
      </c>
      <c r="E95" s="23">
        <f>SUM(E90:E94)</f>
        <v>4270</v>
      </c>
      <c r="F95" s="23">
        <f>SUM(F90:F94)</f>
        <v>398</v>
      </c>
      <c r="G95" s="23">
        <f>SUM(G90:G94)</f>
        <v>4668</v>
      </c>
    </row>
    <row r="96" spans="2:9" ht="15.95" customHeight="1" x14ac:dyDescent="0.2">
      <c r="D96" s="79" t="s">
        <v>100</v>
      </c>
      <c r="E96" s="78"/>
      <c r="F96" s="78"/>
      <c r="G96" s="78"/>
      <c r="H96" s="72"/>
    </row>
    <row r="97" spans="2:9" ht="15.95" customHeight="1" x14ac:dyDescent="0.2">
      <c r="D97" s="35" t="s">
        <v>170</v>
      </c>
    </row>
    <row r="98" spans="2:9" ht="15.95" customHeight="1" x14ac:dyDescent="0.2"/>
    <row r="99" spans="2:9" ht="15.95" customHeight="1" x14ac:dyDescent="0.2"/>
    <row r="100" spans="2:9" ht="15.95" customHeight="1" x14ac:dyDescent="0.2">
      <c r="B100" s="72"/>
    </row>
    <row r="101" spans="2:9" ht="15.95" customHeight="1" x14ac:dyDescent="0.2"/>
    <row r="102" spans="2:9" ht="6.95" customHeight="1" x14ac:dyDescent="0.2"/>
    <row r="103" spans="2:9" ht="18" customHeight="1" x14ac:dyDescent="0.2">
      <c r="D103" s="37" t="s">
        <v>52</v>
      </c>
      <c r="E103" s="37" t="s">
        <v>9</v>
      </c>
      <c r="F103" s="37" t="s">
        <v>10</v>
      </c>
      <c r="G103" s="37" t="s">
        <v>16</v>
      </c>
    </row>
    <row r="104" spans="2:9" ht="25.5" customHeight="1" x14ac:dyDescent="0.2">
      <c r="B104" s="72"/>
      <c r="D104" s="129" t="s">
        <v>53</v>
      </c>
      <c r="E104" s="106">
        <v>1642</v>
      </c>
      <c r="F104" s="106">
        <v>149</v>
      </c>
      <c r="G104" s="109">
        <f>E104+F104</f>
        <v>1791</v>
      </c>
      <c r="I104" s="72"/>
    </row>
    <row r="105" spans="2:9" ht="25.5" customHeight="1" x14ac:dyDescent="0.2">
      <c r="D105" s="132" t="s">
        <v>54</v>
      </c>
      <c r="E105" s="105">
        <v>550</v>
      </c>
      <c r="F105" s="105">
        <v>54</v>
      </c>
      <c r="G105" s="116">
        <f>E105+F105</f>
        <v>604</v>
      </c>
    </row>
    <row r="106" spans="2:9" ht="25.5" customHeight="1" x14ac:dyDescent="0.2">
      <c r="C106" s="72"/>
      <c r="D106" s="42" t="s">
        <v>96</v>
      </c>
      <c r="E106" s="20">
        <v>248</v>
      </c>
      <c r="F106" s="20">
        <v>25</v>
      </c>
      <c r="G106" s="116">
        <f>E106+F106</f>
        <v>273</v>
      </c>
    </row>
    <row r="107" spans="2:9" ht="15.95" customHeight="1" x14ac:dyDescent="0.2">
      <c r="D107" s="29" t="s">
        <v>3</v>
      </c>
      <c r="E107" s="23">
        <f>SUM(E104:E106)</f>
        <v>2440</v>
      </c>
      <c r="F107" s="23">
        <f>SUM(F104:F106)</f>
        <v>228</v>
      </c>
      <c r="G107" s="23">
        <f>SUM(G104:G106)</f>
        <v>2668</v>
      </c>
    </row>
    <row r="108" spans="2:9" ht="15.95" customHeight="1" x14ac:dyDescent="0.2">
      <c r="D108" s="79" t="s">
        <v>100</v>
      </c>
      <c r="E108" s="78"/>
      <c r="F108" s="78"/>
      <c r="G108" s="78"/>
    </row>
    <row r="109" spans="2:9" ht="15.95" customHeight="1" x14ac:dyDescent="0.2">
      <c r="D109" s="35" t="s">
        <v>170</v>
      </c>
    </row>
    <row r="110" spans="2:9" ht="15.95" customHeight="1" x14ac:dyDescent="0.2"/>
    <row r="111" spans="2:9" ht="15.95" customHeight="1" x14ac:dyDescent="0.2"/>
    <row r="112" spans="2:9" ht="15.95" customHeight="1" x14ac:dyDescent="0.2">
      <c r="B112" s="72"/>
      <c r="C112" s="4" t="s">
        <v>255</v>
      </c>
    </row>
    <row r="113" spans="2:8" ht="6.95" customHeight="1" x14ac:dyDescent="0.2"/>
    <row r="114" spans="2:8" ht="15.95" customHeight="1" x14ac:dyDescent="0.2"/>
    <row r="115" spans="2:8" ht="15.95" customHeight="1" x14ac:dyDescent="0.2"/>
    <row r="116" spans="2:8" ht="6.95" customHeight="1" x14ac:dyDescent="0.2"/>
    <row r="117" spans="2:8" ht="18" customHeight="1" x14ac:dyDescent="0.2">
      <c r="B117" s="72"/>
      <c r="D117" s="16" t="s">
        <v>55</v>
      </c>
      <c r="E117" s="15" t="s">
        <v>56</v>
      </c>
      <c r="F117" s="14"/>
    </row>
    <row r="118" spans="2:8" ht="15.95" customHeight="1" x14ac:dyDescent="0.2">
      <c r="D118" s="27" t="s">
        <v>57</v>
      </c>
      <c r="E118" s="598">
        <v>934</v>
      </c>
      <c r="F118" s="599"/>
      <c r="H118" s="72"/>
    </row>
    <row r="119" spans="2:8" ht="15.95" customHeight="1" x14ac:dyDescent="0.2">
      <c r="D119" s="76" t="s">
        <v>58</v>
      </c>
      <c r="E119" s="594">
        <v>973</v>
      </c>
      <c r="F119" s="595"/>
    </row>
    <row r="120" spans="2:8" ht="15.95" customHeight="1" x14ac:dyDescent="0.2">
      <c r="D120" s="30" t="s">
        <v>3</v>
      </c>
      <c r="E120" s="596">
        <f>E118+E119</f>
        <v>1907</v>
      </c>
      <c r="F120" s="597"/>
    </row>
    <row r="121" spans="2:8" ht="15.95" customHeight="1" x14ac:dyDescent="0.2">
      <c r="D121" s="35" t="s">
        <v>170</v>
      </c>
    </row>
    <row r="122" spans="2:8" ht="15.95" customHeight="1" x14ac:dyDescent="0.2"/>
    <row r="123" spans="2:8" ht="15.95" customHeight="1" x14ac:dyDescent="0.2"/>
    <row r="124" spans="2:8" ht="15.95" customHeight="1" x14ac:dyDescent="0.2">
      <c r="B124" s="72"/>
      <c r="C124" s="4" t="s">
        <v>256</v>
      </c>
    </row>
    <row r="125" spans="2:8" ht="6.95" customHeight="1" x14ac:dyDescent="0.2"/>
    <row r="126" spans="2:8" ht="15.95" customHeight="1" x14ac:dyDescent="0.2"/>
    <row r="127" spans="2:8" ht="15.95" customHeight="1" x14ac:dyDescent="0.2"/>
    <row r="128" spans="2:8" ht="6.95" customHeight="1" x14ac:dyDescent="0.2"/>
    <row r="129" spans="4:10" ht="15.95" customHeight="1" x14ac:dyDescent="0.2">
      <c r="D129" s="16" t="s">
        <v>116</v>
      </c>
      <c r="E129" s="15" t="s">
        <v>115</v>
      </c>
      <c r="F129" s="14"/>
      <c r="J129" s="86"/>
    </row>
    <row r="130" spans="4:10" ht="15.95" customHeight="1" x14ac:dyDescent="0.2">
      <c r="D130" s="27" t="s">
        <v>9</v>
      </c>
      <c r="E130" s="598">
        <v>244</v>
      </c>
      <c r="F130" s="599"/>
    </row>
    <row r="131" spans="4:10" ht="15.95" customHeight="1" x14ac:dyDescent="0.2">
      <c r="D131" s="76" t="s">
        <v>10</v>
      </c>
      <c r="E131" s="594">
        <v>195</v>
      </c>
      <c r="F131" s="595"/>
    </row>
    <row r="132" spans="4:10" ht="15.95" customHeight="1" x14ac:dyDescent="0.2">
      <c r="D132" s="30" t="s">
        <v>3</v>
      </c>
      <c r="E132" s="596">
        <f>E130+E131</f>
        <v>439</v>
      </c>
      <c r="F132" s="597"/>
    </row>
    <row r="133" spans="4:10" ht="15.95" customHeight="1" x14ac:dyDescent="0.2">
      <c r="D133" s="35" t="s">
        <v>170</v>
      </c>
    </row>
    <row r="134" spans="4:10" ht="15.95" customHeight="1" x14ac:dyDescent="0.2"/>
    <row r="135" spans="4:10" ht="15.95" customHeight="1" x14ac:dyDescent="0.2"/>
    <row r="136" spans="4:10" ht="15.95" customHeight="1" x14ac:dyDescent="0.2"/>
    <row r="137" spans="4:10" ht="15.95" customHeight="1" x14ac:dyDescent="0.2"/>
    <row r="138" spans="4:10" ht="15.95" customHeight="1" x14ac:dyDescent="0.2"/>
    <row r="139" spans="4:10" ht="15.95" customHeight="1" x14ac:dyDescent="0.2"/>
    <row r="140" spans="4:10" ht="15.95" customHeight="1" x14ac:dyDescent="0.2"/>
    <row r="141" spans="4:10" ht="15.95" customHeight="1" x14ac:dyDescent="0.2"/>
    <row r="142" spans="4:10" ht="15.95" customHeight="1" x14ac:dyDescent="0.2"/>
    <row r="143" spans="4:10" ht="15.95" customHeight="1" x14ac:dyDescent="0.2"/>
    <row r="144" spans="4:10"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sheetData>
  <mergeCells count="6">
    <mergeCell ref="E131:F131"/>
    <mergeCell ref="E132:F132"/>
    <mergeCell ref="E118:F118"/>
    <mergeCell ref="E119:F119"/>
    <mergeCell ref="E120:F120"/>
    <mergeCell ref="E130:F130"/>
  </mergeCells>
  <phoneticPr fontId="12" type="noConversion"/>
  <pageMargins left="0.6692913385826772" right="0.47244094488188981" top="0.39370078740157483" bottom="0.6692913385826772" header="0" footer="0"/>
  <pageSetup paperSize="9" fitToHeight="0" orientation="portrait" r:id="rId1"/>
  <headerFooter alignWithMargins="0"/>
  <rowBreaks count="3" manualBreakCount="3">
    <brk id="46" min="2" max="10" man="1"/>
    <brk id="73" min="2" max="10" man="1"/>
    <brk id="111" min="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16</vt:i4>
      </vt:variant>
    </vt:vector>
  </HeadingPairs>
  <TitlesOfParts>
    <vt:vector size="24" baseType="lpstr">
      <vt:lpstr>&gt;&gt;INDICE&lt;&lt;</vt:lpstr>
      <vt:lpstr>ProcesosJudiciales_1</vt:lpstr>
      <vt:lpstr>ProcesosJudiciales_2</vt:lpstr>
      <vt:lpstr>PEF_1</vt:lpstr>
      <vt:lpstr>PEF_2</vt:lpstr>
      <vt:lpstr>AtenciónVíctimas</vt:lpstr>
      <vt:lpstr>AsistenciaLetrada_1</vt:lpstr>
      <vt:lpstr>AsistenciaLetrada_2</vt:lpstr>
      <vt:lpstr>'&gt;&gt;INDICE&lt;&lt;'!Área_de_impresión</vt:lpstr>
      <vt:lpstr>AsistenciaLetrada_1!Área_de_impresión</vt:lpstr>
      <vt:lpstr>AsistenciaLetrada_2!Área_de_impresión</vt:lpstr>
      <vt:lpstr>AtenciónVíctimas!Área_de_impresión</vt:lpstr>
      <vt:lpstr>PEF_1!Área_de_impresión</vt:lpstr>
      <vt:lpstr>PEF_2!Área_de_impresión</vt:lpstr>
      <vt:lpstr>ProcesosJudiciales_1!Área_de_impresión</vt:lpstr>
      <vt:lpstr>ProcesosJudiciales_2!Área_de_impresión</vt:lpstr>
      <vt:lpstr>'&gt;&gt;INDICE&lt;&lt;'!Títulos_a_imprimir</vt:lpstr>
      <vt:lpstr>AsistenciaLetrada_1!Títulos_a_imprimir</vt:lpstr>
      <vt:lpstr>AsistenciaLetrada_2!Títulos_a_imprimir</vt:lpstr>
      <vt:lpstr>AtenciónVíctimas!Títulos_a_imprimir</vt:lpstr>
      <vt:lpstr>PEF_1!Títulos_a_imprimir</vt:lpstr>
      <vt:lpstr>PEF_2!Títulos_a_imprimir</vt:lpstr>
      <vt:lpstr>ProcesosJudiciales_1!Títulos_a_imprimir</vt:lpstr>
      <vt:lpstr>ProcesosJudiciales_2!Títulos_a_imprimir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2024-12-04T13:23:01Z</cp:lastPrinted>
  <dcterms:created xsi:type="dcterms:W3CDTF">2009-07-10T13:25:11Z</dcterms:created>
  <dcterms:modified xsi:type="dcterms:W3CDTF">2024-12-04T13:28:13Z</dcterms:modified>
</cp:coreProperties>
</file>